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050" windowHeight="2670" activeTab="0"/>
  </bookViews>
  <sheets>
    <sheet name="CE" sheetId="1" r:id="rId1"/>
    <sheet name="CFS" sheetId="2" r:id="rId2"/>
    <sheet name="PL-BS" sheetId="3" r:id="rId3"/>
  </sheets>
  <definedNames>
    <definedName name="_xlnm.Print_Area" localSheetId="0">'CE'!$A$2:$M$21</definedName>
    <definedName name="_xlnm.Print_Area" localSheetId="1">'CFS'!$A$1:$G$37</definedName>
    <definedName name="_xlnm.Print_Area" localSheetId="2">'PL-BS'!$A$1:$K$98</definedName>
  </definedNames>
  <calcPr fullCalcOnLoad="1"/>
</workbook>
</file>

<file path=xl/sharedStrings.xml><?xml version="1.0" encoding="utf-8"?>
<sst xmlns="http://schemas.openxmlformats.org/spreadsheetml/2006/main" count="136" uniqueCount="115">
  <si>
    <t>Current</t>
  </si>
  <si>
    <t>Quarter</t>
  </si>
  <si>
    <t>RM'000</t>
  </si>
  <si>
    <t xml:space="preserve"> </t>
  </si>
  <si>
    <t>(i)</t>
  </si>
  <si>
    <t>(ii)</t>
  </si>
  <si>
    <t>Current Assets</t>
  </si>
  <si>
    <t>Shareholders' Funds</t>
  </si>
  <si>
    <t>Share Capital</t>
  </si>
  <si>
    <t>Minority Interests</t>
  </si>
  <si>
    <t>Net tangible assets per share (RM)</t>
  </si>
  <si>
    <t>Revenue</t>
  </si>
  <si>
    <t>Finance cost</t>
  </si>
  <si>
    <t>Property, plant &amp; equipment</t>
  </si>
  <si>
    <t>Deferred Taxation</t>
  </si>
  <si>
    <t>preference dividend if any</t>
  </si>
  <si>
    <t>after deducting any provision for</t>
  </si>
  <si>
    <t>31-12-01</t>
  </si>
  <si>
    <t>Non Current Assets</t>
  </si>
  <si>
    <t>Taxation</t>
  </si>
  <si>
    <t>Net Current Assets</t>
  </si>
  <si>
    <t>Less : Current Liabilities</t>
  </si>
  <si>
    <t>Capital and Reserve</t>
  </si>
  <si>
    <t xml:space="preserve">Other Operating income </t>
  </si>
  <si>
    <t>Cost of sales</t>
  </si>
  <si>
    <t>Gross Profit</t>
  </si>
  <si>
    <t>Operating Expenses</t>
  </si>
  <si>
    <t>Operating profit</t>
  </si>
  <si>
    <t>Profit from operation</t>
  </si>
  <si>
    <t>Other Operating expenses</t>
  </si>
  <si>
    <t>Investing Results</t>
  </si>
  <si>
    <t>Minority interests</t>
  </si>
  <si>
    <t>Pre-acquisition profit</t>
  </si>
  <si>
    <t>Net Profit/(loss) for the period</t>
  </si>
  <si>
    <t>30-09-02</t>
  </si>
  <si>
    <t>30-09-01</t>
  </si>
  <si>
    <t>Total</t>
  </si>
  <si>
    <t>Cash and cash equivalents at beginning of period</t>
  </si>
  <si>
    <t>Cash ans cash equivalents at end of period</t>
  </si>
  <si>
    <t>UNAUDITED CONDENSED CONSOLIDATED INCOME STATEMENT FOR</t>
  </si>
  <si>
    <t xml:space="preserve">        3 MONTHS ENDED </t>
  </si>
  <si>
    <t xml:space="preserve">      9 MONTHS ENDED </t>
  </si>
  <si>
    <t>Ended</t>
  </si>
  <si>
    <t>Comparative</t>
  </si>
  <si>
    <t>9 Months</t>
  </si>
  <si>
    <t>Cumulative</t>
  </si>
  <si>
    <t>Ended todate</t>
  </si>
  <si>
    <t>Profit before taxation</t>
  </si>
  <si>
    <t>Profit after taxation</t>
  </si>
  <si>
    <t>Less:</t>
  </si>
  <si>
    <t>Basic earnings per ordinary share (sen)</t>
  </si>
  <si>
    <t>Diluted earnings per ordinary share (sen)</t>
  </si>
  <si>
    <t xml:space="preserve">(The Unaudited Condensed Consolidated Income Statement should be read in conjunction with the Annual </t>
  </si>
  <si>
    <t>UNAUDITED CONDENSED CONSOLIDATED BALANCE SHEET AS AT 30 SEPTEMBER 2002</t>
  </si>
  <si>
    <t xml:space="preserve">As at </t>
  </si>
  <si>
    <t>Deferred Liabilities</t>
  </si>
  <si>
    <t xml:space="preserve">(The Unaudited Condensed Consolidated Balance Sheet should be read in conjunction with the Annual </t>
  </si>
  <si>
    <t>Financial Statements for the year ended 31st December 2001)</t>
  </si>
  <si>
    <t xml:space="preserve">UNAUDITED CONDENSED CONSOLIDATED CASH FLOW STATEMENT </t>
  </si>
  <si>
    <t>Adjustments for non-cashflow :-</t>
  </si>
  <si>
    <t>Net Changes in Current Assets</t>
  </si>
  <si>
    <t>Net Changes in Current Liabilities</t>
  </si>
  <si>
    <t>Tax paid</t>
  </si>
  <si>
    <t>Net change cash and cash equivalents</t>
  </si>
  <si>
    <t xml:space="preserve">(The Unaudited Condensed Consolidated Cash Flow Statements should be read in conjunction with the Annual </t>
  </si>
  <si>
    <t xml:space="preserve">(The Unaudited Condensed Consolidated Statement of Changes in Equity should be read in conjunction with the Annual </t>
  </si>
  <si>
    <t>Earnings per share</t>
  </si>
  <si>
    <t>THE THIRD QUARTER ENDED 30 SEPTEMBER 2002</t>
  </si>
  <si>
    <t xml:space="preserve"> FOR THE NINE MONTHS ENDED 30 SEPTEMBER 2002</t>
  </si>
  <si>
    <t>30 September 2002</t>
  </si>
  <si>
    <t>Net Cash generated from operating activities</t>
  </si>
  <si>
    <t>Cash generated from operations</t>
  </si>
  <si>
    <t>Investing Activities</t>
  </si>
  <si>
    <t>Other Investments</t>
  </si>
  <si>
    <t>Equity Investments</t>
  </si>
  <si>
    <t>Net cash flows from/(used in)  investing activities</t>
  </si>
  <si>
    <t>Financing Activities</t>
  </si>
  <si>
    <t>Net cash flows from/(used in) financing activities</t>
  </si>
  <si>
    <t>Issued and fully paid</t>
  </si>
  <si>
    <t>ordinary share of RM1.00 each</t>
  </si>
  <si>
    <t>Non-distributable</t>
  </si>
  <si>
    <t xml:space="preserve">No of </t>
  </si>
  <si>
    <t>shares</t>
  </si>
  <si>
    <t xml:space="preserve">Nominal </t>
  </si>
  <si>
    <t>value</t>
  </si>
  <si>
    <t>Share</t>
  </si>
  <si>
    <t>premium</t>
  </si>
  <si>
    <t>Accumulated</t>
  </si>
  <si>
    <t>losses</t>
  </si>
  <si>
    <t>UNAUDITED CONDENSED CONSOLIDATED STATEMENT OF CHANGES IN EQUITY (RM'000)</t>
  </si>
  <si>
    <t>Losses (cumulative)</t>
  </si>
  <si>
    <t>As at 30 September 2002</t>
  </si>
  <si>
    <t>As at 1 January 2002</t>
  </si>
  <si>
    <t>GENERAL LUMBER FABRICATORS AND BUILDERS BERHAD</t>
  </si>
  <si>
    <t>FOR Q3/2002</t>
  </si>
  <si>
    <t>Timber concession rights</t>
  </si>
  <si>
    <t>Investment in associated company</t>
  </si>
  <si>
    <t>Other investments</t>
  </si>
  <si>
    <t>Goodwill on consolidation</t>
  </si>
  <si>
    <t>Inventories</t>
  </si>
  <si>
    <t>Receivables &amp; prepayment</t>
  </si>
  <si>
    <t>Deposits, bank &amp; cash balances</t>
  </si>
  <si>
    <t>Payables</t>
  </si>
  <si>
    <t>Short term borrowings</t>
  </si>
  <si>
    <t>Share premium</t>
  </si>
  <si>
    <t>Accumulated losses</t>
  </si>
  <si>
    <t>Hire purchase &amp; lease</t>
  </si>
  <si>
    <t>Net loss</t>
  </si>
  <si>
    <t>Amortisation of goodwill</t>
  </si>
  <si>
    <t>Depreciation</t>
  </si>
  <si>
    <t>Interest expense</t>
  </si>
  <si>
    <t>Provision of bad debts written back</t>
  </si>
  <si>
    <t xml:space="preserve">(Repayment of)/proceeds from short term borrowings </t>
  </si>
  <si>
    <t>Hire purchase repayment</t>
  </si>
  <si>
    <t>Interest paid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</si>
</sst>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"/>
    <numFmt numFmtId="166" formatCode="###0&quot; sen&quot;"/>
    <numFmt numFmtId="167" formatCode="###0"/>
    <numFmt numFmtId="168" formatCode="###0.00"/>
    <numFmt numFmtId="169" formatCode="_(* #,##0.0_);_(* \(#,##0.0\);_(* &quot;-&quot;??_);_(@_)"/>
  </numFmts>
  <fonts count="26">
    <font>
      <sz val="14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u val="singleAccounting"/>
      <sz val="11"/>
      <name val="Times New Roman"/>
      <family val="1"/>
    </font>
    <font>
      <b/>
      <u val="single"/>
      <sz val="11"/>
      <name val="Times New Roman"/>
      <family val="1"/>
    </font>
    <font>
      <b/>
      <u val="singleAccounting"/>
      <sz val="11"/>
      <name val="Times New Roman"/>
      <family val="1"/>
    </font>
    <font>
      <sz val="14"/>
      <color indexed="10"/>
      <name val="Times New Roman"/>
      <family val="1"/>
    </font>
    <font>
      <u val="doubleAccounting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sz val="14"/>
      <color indexed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u val="singleAccounting"/>
      <sz val="14"/>
      <name val="Times New Roman"/>
      <family val="1"/>
    </font>
    <font>
      <u val="single"/>
      <sz val="10"/>
      <name val="Times New Roman"/>
      <family val="1"/>
    </font>
    <font>
      <b/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4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>
      <alignment/>
      <protection/>
    </xf>
    <xf numFmtId="9" fontId="4" fillId="0" borderId="0" applyFont="0" applyFill="0" applyBorder="0" applyAlignment="0" applyProtection="0"/>
  </cellStyleXfs>
  <cellXfs count="168">
    <xf numFmtId="43" fontId="0" fillId="0" borderId="0" xfId="0" applyAlignment="1">
      <alignment vertical="center"/>
    </xf>
    <xf numFmtId="43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164" fontId="5" fillId="0" borderId="0" xfId="15" applyNumberFormat="1" applyFont="1" applyBorder="1" applyAlignment="1" applyProtection="1">
      <alignment vertical="center"/>
      <protection hidden="1"/>
    </xf>
    <xf numFmtId="43" fontId="10" fillId="0" borderId="0" xfId="0" applyFont="1" applyAlignment="1">
      <alignment vertical="center"/>
    </xf>
    <xf numFmtId="43" fontId="0" fillId="0" borderId="0" xfId="0" applyFont="1" applyAlignment="1">
      <alignment vertical="center"/>
    </xf>
    <xf numFmtId="164" fontId="5" fillId="0" borderId="0" xfId="15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3" fontId="0" fillId="0" borderId="0" xfId="0" applyFont="1" applyAlignment="1">
      <alignment horizontal="center" vertical="center"/>
    </xf>
    <xf numFmtId="164" fontId="5" fillId="0" borderId="1" xfId="15" applyNumberFormat="1" applyFont="1" applyBorder="1" applyAlignment="1" applyProtection="1">
      <alignment vertical="center"/>
      <protection hidden="1"/>
    </xf>
    <xf numFmtId="43" fontId="5" fillId="0" borderId="2" xfId="0" applyNumberFormat="1" applyFont="1" applyBorder="1" applyAlignment="1" applyProtection="1">
      <alignment vertical="center"/>
      <protection hidden="1"/>
    </xf>
    <xf numFmtId="43" fontId="0" fillId="0" borderId="0" xfId="0" applyFont="1" applyBorder="1" applyAlignment="1" applyProtection="1">
      <alignment vertical="center"/>
      <protection hidden="1"/>
    </xf>
    <xf numFmtId="43" fontId="0" fillId="0" borderId="0" xfId="0" applyFont="1" applyFill="1" applyAlignment="1" applyProtection="1">
      <alignment vertical="center"/>
      <protection hidden="1"/>
    </xf>
    <xf numFmtId="164" fontId="0" fillId="0" borderId="0" xfId="15" applyNumberFormat="1" applyFont="1" applyAlignment="1">
      <alignment vertical="center"/>
    </xf>
    <xf numFmtId="164" fontId="5" fillId="0" borderId="3" xfId="15" applyNumberFormat="1" applyFont="1" applyFill="1" applyBorder="1" applyAlignment="1" applyProtection="1">
      <alignment horizontal="right" vertical="center"/>
      <protection hidden="1"/>
    </xf>
    <xf numFmtId="164" fontId="5" fillId="0" borderId="0" xfId="15" applyNumberFormat="1" applyFont="1" applyFill="1" applyBorder="1" applyAlignment="1" applyProtection="1">
      <alignment horizontal="right" vertical="center"/>
      <protection hidden="1"/>
    </xf>
    <xf numFmtId="164" fontId="5" fillId="0" borderId="4" xfId="15" applyNumberFormat="1" applyFont="1" applyFill="1" applyBorder="1" applyAlignment="1">
      <alignment horizontal="left" vertical="center"/>
    </xf>
    <xf numFmtId="164" fontId="5" fillId="0" borderId="0" xfId="15" applyNumberFormat="1" applyFont="1" applyFill="1" applyAlignment="1">
      <alignment vertical="center"/>
    </xf>
    <xf numFmtId="164" fontId="5" fillId="0" borderId="3" xfId="15" applyNumberFormat="1" applyFont="1" applyFill="1" applyBorder="1" applyAlignment="1">
      <alignment horizontal="right" vertical="center"/>
    </xf>
    <xf numFmtId="164" fontId="5" fillId="0" borderId="2" xfId="15" applyNumberFormat="1" applyFont="1" applyFill="1" applyBorder="1" applyAlignment="1">
      <alignment horizontal="right" vertical="center"/>
    </xf>
    <xf numFmtId="164" fontId="5" fillId="0" borderId="5" xfId="15" applyNumberFormat="1" applyFont="1" applyFill="1" applyBorder="1" applyAlignment="1">
      <alignment horizontal="right" vertical="center"/>
    </xf>
    <xf numFmtId="164" fontId="5" fillId="0" borderId="3" xfId="15" applyNumberFormat="1" applyFont="1" applyFill="1" applyBorder="1" applyAlignment="1" applyProtection="1">
      <alignment vertical="center"/>
      <protection hidden="1"/>
    </xf>
    <xf numFmtId="164" fontId="7" fillId="0" borderId="3" xfId="0" applyNumberFormat="1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164" fontId="7" fillId="0" borderId="3" xfId="15" applyNumberFormat="1" applyFont="1" applyFill="1" applyBorder="1" applyAlignment="1" applyProtection="1">
      <alignment vertical="center"/>
      <protection hidden="1"/>
    </xf>
    <xf numFmtId="164" fontId="5" fillId="0" borderId="0" xfId="15" applyNumberFormat="1" applyFont="1" applyFill="1" applyAlignment="1" applyProtection="1">
      <alignment vertical="center"/>
      <protection hidden="1"/>
    </xf>
    <xf numFmtId="164" fontId="5" fillId="0" borderId="2" xfId="15" applyNumberFormat="1" applyFont="1" applyFill="1" applyBorder="1" applyAlignment="1" applyProtection="1">
      <alignment horizontal="right" vertical="center"/>
      <protection hidden="1"/>
    </xf>
    <xf numFmtId="164" fontId="5" fillId="0" borderId="5" xfId="15" applyNumberFormat="1" applyFont="1" applyFill="1" applyBorder="1" applyAlignment="1" applyProtection="1">
      <alignment horizontal="right" vertical="center"/>
      <protection hidden="1"/>
    </xf>
    <xf numFmtId="164" fontId="11" fillId="0" borderId="3" xfId="0" applyNumberFormat="1" applyFont="1" applyFill="1" applyBorder="1" applyAlignment="1" applyProtection="1">
      <alignment vertical="center"/>
      <protection hidden="1"/>
    </xf>
    <xf numFmtId="164" fontId="5" fillId="0" borderId="2" xfId="15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/>
    </xf>
    <xf numFmtId="43" fontId="5" fillId="0" borderId="0" xfId="15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ont="1" applyFill="1" applyAlignment="1">
      <alignment vertical="center"/>
    </xf>
    <xf numFmtId="164" fontId="0" fillId="0" borderId="0" xfId="15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3" xfId="15" applyNumberFormat="1" applyFont="1" applyFill="1" applyBorder="1" applyAlignment="1">
      <alignment horizontal="right" vertical="center"/>
    </xf>
    <xf numFmtId="15" fontId="5" fillId="0" borderId="2" xfId="15" applyNumberFormat="1" applyFont="1" applyFill="1" applyBorder="1" applyAlignment="1">
      <alignment horizontal="right" vertical="center"/>
    </xf>
    <xf numFmtId="0" fontId="5" fillId="0" borderId="5" xfId="15" applyNumberFormat="1" applyFont="1" applyFill="1" applyBorder="1" applyAlignment="1">
      <alignment horizontal="right" vertical="center"/>
    </xf>
    <xf numFmtId="43" fontId="5" fillId="0" borderId="3" xfId="0" applyNumberFormat="1" applyFont="1" applyFill="1" applyBorder="1" applyAlignment="1" applyProtection="1">
      <alignment vertical="center"/>
      <protection hidden="1"/>
    </xf>
    <xf numFmtId="166" fontId="5" fillId="0" borderId="3" xfId="15" applyNumberFormat="1" applyFont="1" applyFill="1" applyBorder="1" applyAlignment="1" applyProtection="1">
      <alignment vertical="center"/>
      <protection hidden="1"/>
    </xf>
    <xf numFmtId="43" fontId="5" fillId="0" borderId="3" xfId="15" applyNumberFormat="1" applyFont="1" applyFill="1" applyBorder="1" applyAlignment="1" applyProtection="1">
      <alignment vertical="center"/>
      <protection hidden="1"/>
    </xf>
    <xf numFmtId="167" fontId="5" fillId="0" borderId="3" xfId="15" applyNumberFormat="1" applyFont="1" applyFill="1" applyBorder="1" applyAlignment="1" applyProtection="1">
      <alignment vertical="center"/>
      <protection hidden="1"/>
    </xf>
    <xf numFmtId="43" fontId="5" fillId="0" borderId="3" xfId="15" applyFont="1" applyFill="1" applyBorder="1" applyAlignment="1" applyProtection="1">
      <alignment vertical="center"/>
      <protection hidden="1"/>
    </xf>
    <xf numFmtId="43" fontId="5" fillId="0" borderId="2" xfId="0" applyNumberFormat="1" applyFont="1" applyFill="1" applyBorder="1" applyAlignment="1" applyProtection="1">
      <alignment vertical="center"/>
      <protection hidden="1"/>
    </xf>
    <xf numFmtId="0" fontId="5" fillId="0" borderId="0" xfId="15" applyNumberFormat="1" applyFont="1" applyFill="1" applyBorder="1" applyAlignment="1" applyProtection="1">
      <alignment horizontal="right" vertical="center"/>
      <protection hidden="1"/>
    </xf>
    <xf numFmtId="14" fontId="5" fillId="0" borderId="0" xfId="15" applyNumberFormat="1" applyFont="1" applyFill="1" applyBorder="1" applyAlignment="1" applyProtection="1">
      <alignment horizontal="right" vertical="center"/>
      <protection hidden="1"/>
    </xf>
    <xf numFmtId="168" fontId="5" fillId="0" borderId="0" xfId="15" applyNumberFormat="1" applyFont="1" applyFill="1" applyBorder="1" applyAlignment="1" applyProtection="1">
      <alignment vertical="center"/>
      <protection hidden="1"/>
    </xf>
    <xf numFmtId="43" fontId="0" fillId="0" borderId="0" xfId="0" applyFont="1" applyFill="1" applyAlignment="1">
      <alignment vertical="center"/>
    </xf>
    <xf numFmtId="165" fontId="12" fillId="0" borderId="0" xfId="0" applyNumberFormat="1" applyFont="1" applyAlignment="1">
      <alignment vertical="center"/>
    </xf>
    <xf numFmtId="164" fontId="12" fillId="0" borderId="0" xfId="15" applyNumberFormat="1" applyFont="1" applyFill="1" applyAlignment="1">
      <alignment vertical="center"/>
    </xf>
    <xf numFmtId="164" fontId="12" fillId="0" borderId="0" xfId="0" applyNumberFormat="1" applyFont="1" applyFill="1" applyAlignment="1">
      <alignment vertical="center"/>
    </xf>
    <xf numFmtId="164" fontId="12" fillId="0" borderId="0" xfId="15" applyNumberFormat="1" applyFont="1" applyBorder="1" applyAlignment="1" applyProtection="1">
      <alignment vertical="center"/>
      <protection hidden="1"/>
    </xf>
    <xf numFmtId="168" fontId="13" fillId="0" borderId="0" xfId="15" applyNumberFormat="1" applyFont="1" applyFill="1" applyBorder="1" applyAlignment="1" applyProtection="1">
      <alignment vertical="center"/>
      <protection hidden="1"/>
    </xf>
    <xf numFmtId="43" fontId="14" fillId="0" borderId="0" xfId="15" applyNumberFormat="1" applyFont="1" applyFill="1" applyBorder="1" applyAlignment="1" applyProtection="1">
      <alignment vertical="center"/>
      <protection hidden="1"/>
    </xf>
    <xf numFmtId="164" fontId="15" fillId="0" borderId="0" xfId="0" applyNumberFormat="1" applyFont="1" applyFill="1" applyAlignment="1">
      <alignment vertical="center"/>
    </xf>
    <xf numFmtId="43" fontId="14" fillId="0" borderId="0" xfId="0" applyFont="1" applyAlignment="1">
      <alignment vertical="center"/>
    </xf>
    <xf numFmtId="43" fontId="15" fillId="0" borderId="0" xfId="0" applyFont="1" applyAlignment="1">
      <alignment vertical="center"/>
    </xf>
    <xf numFmtId="165" fontId="14" fillId="0" borderId="0" xfId="0" applyNumberFormat="1" applyFont="1" applyAlignment="1">
      <alignment vertical="center"/>
    </xf>
    <xf numFmtId="43" fontId="0" fillId="0" borderId="0" xfId="0" applyBorder="1" applyAlignment="1">
      <alignment vertical="center"/>
    </xf>
    <xf numFmtId="43" fontId="0" fillId="0" borderId="0" xfId="0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7" fillId="0" borderId="0" xfId="15" applyNumberFormat="1" applyFont="1" applyFill="1" applyBorder="1" applyAlignment="1" applyProtection="1">
      <alignment horizontal="right" vertical="center"/>
      <protection hidden="1"/>
    </xf>
    <xf numFmtId="164" fontId="5" fillId="0" borderId="6" xfId="15" applyNumberFormat="1" applyFont="1" applyFill="1" applyBorder="1" applyAlignment="1" applyProtection="1">
      <alignment horizontal="right" vertical="center"/>
      <protection hidden="1"/>
    </xf>
    <xf numFmtId="164" fontId="9" fillId="0" borderId="0" xfId="15" applyNumberFormat="1" applyFont="1" applyFill="1" applyBorder="1" applyAlignment="1" applyProtection="1">
      <alignment horizontal="right" vertical="center"/>
      <protection hidden="1"/>
    </xf>
    <xf numFmtId="165" fontId="8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43" fontId="0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43" fontId="0" fillId="0" borderId="0" xfId="0" applyFont="1" applyFill="1" applyBorder="1" applyAlignment="1" applyProtection="1">
      <alignment horizontal="right" vertical="center"/>
      <protection hidden="1"/>
    </xf>
    <xf numFmtId="14" fontId="5" fillId="0" borderId="0" xfId="15" applyNumberFormat="1" applyFont="1" applyFill="1" applyBorder="1" applyAlignment="1" applyProtection="1">
      <alignment vertical="center"/>
      <protection hidden="1"/>
    </xf>
    <xf numFmtId="43" fontId="5" fillId="0" borderId="0" xfId="0" applyFont="1" applyFill="1" applyAlignment="1">
      <alignment vertical="center"/>
    </xf>
    <xf numFmtId="43" fontId="0" fillId="0" borderId="0" xfId="0" applyFont="1" applyFill="1" applyBorder="1" applyAlignment="1" applyProtection="1">
      <alignment vertical="center"/>
      <protection hidden="1"/>
    </xf>
    <xf numFmtId="165" fontId="16" fillId="0" borderId="0" xfId="0" applyNumberFormat="1" applyFont="1" applyFill="1" applyAlignment="1">
      <alignment vertical="center"/>
    </xf>
    <xf numFmtId="43" fontId="16" fillId="0" borderId="0" xfId="0" applyFont="1" applyFill="1" applyAlignment="1">
      <alignment vertical="center"/>
    </xf>
    <xf numFmtId="43" fontId="0" fillId="0" borderId="0" xfId="0" applyFont="1" applyFill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7" fillId="0" borderId="2" xfId="15" applyNumberFormat="1" applyFont="1" applyFill="1" applyBorder="1" applyAlignment="1" applyProtection="1">
      <alignment horizontal="right" vertical="center"/>
      <protection hidden="1"/>
    </xf>
    <xf numFmtId="164" fontId="7" fillId="0" borderId="0" xfId="0" applyNumberFormat="1" applyFont="1" applyFill="1" applyBorder="1" applyAlignment="1">
      <alignment vertical="center"/>
    </xf>
    <xf numFmtId="43" fontId="18" fillId="0" borderId="0" xfId="15" applyFont="1" applyFill="1" applyBorder="1" applyAlignment="1">
      <alignment vertical="center"/>
    </xf>
    <xf numFmtId="164" fontId="5" fillId="0" borderId="0" xfId="15" applyNumberFormat="1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>
      <alignment vertical="center"/>
    </xf>
    <xf numFmtId="14" fontId="5" fillId="0" borderId="0" xfId="0" applyNumberFormat="1" applyFont="1" applyFill="1" applyAlignment="1">
      <alignment horizontal="left" vertical="center"/>
    </xf>
    <xf numFmtId="43" fontId="17" fillId="0" borderId="0" xfId="15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43" fontId="12" fillId="0" borderId="0" xfId="0" applyFont="1" applyFill="1" applyAlignment="1">
      <alignment vertical="center"/>
    </xf>
    <xf numFmtId="43" fontId="10" fillId="0" borderId="0" xfId="0" applyFont="1" applyFill="1" applyAlignment="1">
      <alignment vertical="center"/>
    </xf>
    <xf numFmtId="43" fontId="15" fillId="0" borderId="0" xfId="0" applyFont="1" applyFill="1" applyAlignment="1">
      <alignment vertical="center"/>
    </xf>
    <xf numFmtId="15" fontId="0" fillId="0" borderId="0" xfId="0" applyNumberFormat="1" applyFont="1" applyFill="1" applyAlignment="1">
      <alignment vertical="center"/>
    </xf>
    <xf numFmtId="15" fontId="10" fillId="0" borderId="0" xfId="0" applyNumberFormat="1" applyFont="1" applyFill="1" applyAlignment="1">
      <alignment vertical="center"/>
    </xf>
    <xf numFmtId="15" fontId="15" fillId="0" borderId="0" xfId="0" applyNumberFormat="1" applyFont="1" applyFill="1" applyAlignment="1">
      <alignment vertical="center"/>
    </xf>
    <xf numFmtId="43" fontId="5" fillId="0" borderId="0" xfId="0" applyFont="1" applyFill="1" applyAlignment="1">
      <alignment vertical="center"/>
    </xf>
    <xf numFmtId="43" fontId="16" fillId="0" borderId="0" xfId="0" applyFont="1" applyFill="1" applyAlignment="1">
      <alignment vertical="center"/>
    </xf>
    <xf numFmtId="43" fontId="16" fillId="0" borderId="0" xfId="0" applyFont="1" applyFill="1" applyAlignment="1">
      <alignment horizontal="left" vertical="center"/>
    </xf>
    <xf numFmtId="43" fontId="5" fillId="0" borderId="0" xfId="0" applyFont="1" applyFill="1" applyAlignment="1">
      <alignment horizontal="center" vertical="center"/>
    </xf>
    <xf numFmtId="43" fontId="5" fillId="0" borderId="0" xfId="0" applyFont="1" applyFill="1" applyAlignment="1">
      <alignment horizontal="left" vertical="center"/>
    </xf>
    <xf numFmtId="164" fontId="14" fillId="0" borderId="0" xfId="15" applyNumberFormat="1" applyFont="1" applyFill="1" applyBorder="1" applyAlignment="1" applyProtection="1">
      <alignment vertical="center"/>
      <protection hidden="1"/>
    </xf>
    <xf numFmtId="164" fontId="13" fillId="0" borderId="0" xfId="15" applyNumberFormat="1" applyFont="1" applyBorder="1" applyAlignment="1" applyProtection="1">
      <alignment vertical="center"/>
      <protection hidden="1"/>
    </xf>
    <xf numFmtId="43" fontId="14" fillId="0" borderId="0" xfId="0" applyNumberFormat="1" applyFont="1" applyFill="1" applyBorder="1" applyAlignment="1" applyProtection="1">
      <alignment vertical="center"/>
      <protection hidden="1"/>
    </xf>
    <xf numFmtId="43" fontId="13" fillId="0" borderId="0" xfId="0" applyNumberFormat="1" applyFont="1" applyBorder="1" applyAlignment="1" applyProtection="1">
      <alignment vertical="center"/>
      <protection hidden="1"/>
    </xf>
    <xf numFmtId="43" fontId="8" fillId="0" borderId="0" xfId="0" applyFont="1" applyFill="1" applyAlignment="1">
      <alignment vertical="center"/>
    </xf>
    <xf numFmtId="43" fontId="5" fillId="0" borderId="0" xfId="15" applyFont="1" applyFill="1" applyBorder="1" applyAlignment="1">
      <alignment horizontal="left"/>
    </xf>
    <xf numFmtId="17" fontId="5" fillId="0" borderId="0" xfId="0" applyNumberFormat="1" applyFont="1" applyFill="1" applyBorder="1" applyAlignment="1">
      <alignment horizontal="left"/>
    </xf>
    <xf numFmtId="43" fontId="5" fillId="0" borderId="0" xfId="0" applyFont="1" applyFill="1" applyAlignment="1">
      <alignment horizontal="left"/>
    </xf>
    <xf numFmtId="0" fontId="17" fillId="0" borderId="0" xfId="19">
      <alignment/>
      <protection/>
    </xf>
    <xf numFmtId="0" fontId="19" fillId="0" borderId="0" xfId="19" applyFont="1">
      <alignment/>
      <protection/>
    </xf>
    <xf numFmtId="164" fontId="19" fillId="0" borderId="0" xfId="15" applyNumberFormat="1" applyFont="1" applyAlignment="1">
      <alignment/>
    </xf>
    <xf numFmtId="0" fontId="21" fillId="0" borderId="0" xfId="19" applyFont="1">
      <alignment/>
      <protection/>
    </xf>
    <xf numFmtId="164" fontId="17" fillId="0" borderId="0" xfId="15" applyNumberFormat="1" applyAlignment="1">
      <alignment/>
    </xf>
    <xf numFmtId="0" fontId="17" fillId="0" borderId="0" xfId="19" applyFont="1">
      <alignment/>
      <protection/>
    </xf>
    <xf numFmtId="43" fontId="20" fillId="0" borderId="0" xfId="0" applyFont="1" applyFill="1" applyAlignment="1">
      <alignment horizontal="right"/>
    </xf>
    <xf numFmtId="43" fontId="22" fillId="0" borderId="0" xfId="0" applyFont="1" applyFill="1" applyAlignment="1">
      <alignment horizontal="right"/>
    </xf>
    <xf numFmtId="164" fontId="17" fillId="0" borderId="0" xfId="15" applyNumberFormat="1" applyFont="1" applyAlignment="1">
      <alignment horizontal="center"/>
    </xf>
    <xf numFmtId="43" fontId="17" fillId="0" borderId="0" xfId="15" applyAlignment="1">
      <alignment/>
    </xf>
    <xf numFmtId="43" fontId="20" fillId="0" borderId="0" xfId="0" applyFont="1" applyFill="1" applyAlignment="1">
      <alignment horizontal="left"/>
    </xf>
    <xf numFmtId="43" fontId="22" fillId="0" borderId="0" xfId="0" applyFont="1" applyFill="1" applyAlignment="1">
      <alignment horizontal="left"/>
    </xf>
    <xf numFmtId="43" fontId="5" fillId="0" borderId="0" xfId="15" applyFont="1" applyFill="1" applyAlignment="1">
      <alignment vertical="center"/>
    </xf>
    <xf numFmtId="43" fontId="20" fillId="0" borderId="0" xfId="15" applyFont="1" applyAlignment="1">
      <alignment/>
    </xf>
    <xf numFmtId="43" fontId="17" fillId="0" borderId="0" xfId="15" applyAlignment="1">
      <alignment horizontal="center"/>
    </xf>
    <xf numFmtId="43" fontId="18" fillId="0" borderId="0" xfId="15" applyFont="1" applyAlignment="1">
      <alignment/>
    </xf>
    <xf numFmtId="164" fontId="5" fillId="0" borderId="0" xfId="15" applyNumberFormat="1" applyFont="1" applyFill="1" applyBorder="1" applyAlignment="1" applyProtection="1">
      <alignment horizontal="center" vertical="center"/>
      <protection hidden="1"/>
    </xf>
    <xf numFmtId="43" fontId="0" fillId="0" borderId="0" xfId="0" applyFont="1" applyFill="1" applyBorder="1" applyAlignment="1" applyProtection="1">
      <alignment horizontal="center" vertical="center"/>
      <protection hidden="1"/>
    </xf>
    <xf numFmtId="164" fontId="23" fillId="0" borderId="0" xfId="15" applyNumberFormat="1" applyFont="1" applyFill="1" applyAlignment="1">
      <alignment vertical="center"/>
    </xf>
    <xf numFmtId="43" fontId="23" fillId="0" borderId="0" xfId="0" applyFont="1" applyFill="1" applyAlignment="1">
      <alignment vertical="center"/>
    </xf>
    <xf numFmtId="0" fontId="17" fillId="0" borderId="0" xfId="19" applyFont="1">
      <alignment/>
      <protection/>
    </xf>
    <xf numFmtId="164" fontId="18" fillId="0" borderId="0" xfId="15" applyNumberFormat="1" applyFont="1" applyAlignment="1">
      <alignment/>
    </xf>
    <xf numFmtId="164" fontId="17" fillId="0" borderId="0" xfId="15" applyNumberFormat="1" applyFont="1" applyAlignment="1">
      <alignment/>
    </xf>
    <xf numFmtId="0" fontId="24" fillId="0" borderId="0" xfId="19" applyFont="1">
      <alignment/>
      <protection/>
    </xf>
    <xf numFmtId="0" fontId="20" fillId="0" borderId="0" xfId="19" applyFont="1">
      <alignment/>
      <protection/>
    </xf>
    <xf numFmtId="164" fontId="20" fillId="0" borderId="0" xfId="15" applyNumberFormat="1" applyFont="1" applyAlignment="1" quotePrefix="1">
      <alignment horizontal="center"/>
    </xf>
    <xf numFmtId="164" fontId="20" fillId="0" borderId="0" xfId="15" applyNumberFormat="1" applyFont="1" applyAlignment="1">
      <alignment horizontal="center"/>
    </xf>
    <xf numFmtId="164" fontId="25" fillId="0" borderId="0" xfId="15" applyNumberFormat="1" applyFont="1" applyAlignment="1">
      <alignment/>
    </xf>
    <xf numFmtId="164" fontId="5" fillId="0" borderId="0" xfId="0" applyNumberFormat="1" applyFont="1" applyFill="1" applyBorder="1" applyAlignment="1">
      <alignment vertical="center"/>
    </xf>
    <xf numFmtId="164" fontId="5" fillId="0" borderId="0" xfId="15" applyNumberFormat="1" applyFont="1" applyFill="1" applyBorder="1" applyAlignment="1">
      <alignment horizontal="right" vertical="center"/>
    </xf>
    <xf numFmtId="164" fontId="17" fillId="0" borderId="0" xfId="15" applyNumberFormat="1" applyBorder="1" applyAlignment="1">
      <alignment/>
    </xf>
    <xf numFmtId="43" fontId="17" fillId="0" borderId="0" xfId="15" applyBorder="1" applyAlignment="1">
      <alignment/>
    </xf>
    <xf numFmtId="0" fontId="17" fillId="0" borderId="0" xfId="19" applyBorder="1">
      <alignment/>
      <protection/>
    </xf>
    <xf numFmtId="43" fontId="18" fillId="0" borderId="0" xfId="15" applyFont="1" applyBorder="1" applyAlignment="1">
      <alignment/>
    </xf>
    <xf numFmtId="43" fontId="17" fillId="0" borderId="0" xfId="0" applyFont="1" applyFill="1" applyAlignment="1">
      <alignment vertical="center"/>
    </xf>
    <xf numFmtId="164" fontId="17" fillId="0" borderId="0" xfId="15" applyNumberFormat="1" applyFont="1" applyAlignment="1">
      <alignment/>
    </xf>
    <xf numFmtId="164" fontId="17" fillId="0" borderId="1" xfId="15" applyNumberFormat="1" applyFont="1" applyBorder="1" applyAlignment="1">
      <alignment/>
    </xf>
    <xf numFmtId="164" fontId="17" fillId="0" borderId="0" xfId="15" applyNumberFormat="1" applyFont="1" applyFill="1" applyAlignment="1">
      <alignment vertical="center"/>
    </xf>
    <xf numFmtId="164" fontId="17" fillId="0" borderId="1" xfId="15" applyNumberFormat="1" applyFont="1" applyFill="1" applyBorder="1" applyAlignment="1">
      <alignment vertical="center"/>
    </xf>
    <xf numFmtId="164" fontId="17" fillId="0" borderId="8" xfId="15" applyNumberFormat="1" applyFont="1" applyFill="1" applyBorder="1" applyAlignment="1">
      <alignment vertical="center"/>
    </xf>
    <xf numFmtId="164" fontId="17" fillId="0" borderId="0" xfId="15" applyNumberFormat="1" applyFont="1" applyFill="1" applyBorder="1" applyAlignment="1">
      <alignment vertical="center"/>
    </xf>
    <xf numFmtId="164" fontId="17" fillId="0" borderId="9" xfId="15" applyNumberFormat="1" applyFont="1" applyBorder="1" applyAlignment="1">
      <alignment/>
    </xf>
    <xf numFmtId="164" fontId="17" fillId="0" borderId="0" xfId="15" applyNumberFormat="1" applyFont="1" applyFill="1" applyAlignment="1">
      <alignment/>
    </xf>
    <xf numFmtId="164" fontId="17" fillId="0" borderId="0" xfId="15" applyNumberFormat="1" applyFont="1" applyAlignment="1">
      <alignment vertical="center"/>
    </xf>
    <xf numFmtId="43" fontId="0" fillId="0" borderId="10" xfId="0" applyFont="1" applyFill="1" applyBorder="1" applyAlignment="1">
      <alignment vertical="center"/>
    </xf>
    <xf numFmtId="164" fontId="5" fillId="0" borderId="0" xfId="15" applyNumberFormat="1" applyFont="1" applyFill="1" applyAlignment="1">
      <alignment horizontal="right" vertical="center"/>
    </xf>
    <xf numFmtId="15" fontId="5" fillId="0" borderId="0" xfId="15" applyNumberFormat="1" applyFont="1" applyFill="1" applyAlignment="1">
      <alignment horizontal="right" vertical="center"/>
    </xf>
    <xf numFmtId="0" fontId="5" fillId="0" borderId="11" xfId="15" applyNumberFormat="1" applyFont="1" applyFill="1" applyBorder="1" applyAlignment="1">
      <alignment horizontal="right" vertical="center"/>
    </xf>
    <xf numFmtId="164" fontId="5" fillId="0" borderId="12" xfId="15" applyNumberFormat="1" applyFont="1" applyFill="1" applyBorder="1" applyAlignment="1" applyProtection="1">
      <alignment vertical="center"/>
      <protection hidden="1"/>
    </xf>
    <xf numFmtId="10" fontId="5" fillId="0" borderId="0" xfId="20" applyNumberFormat="1" applyFont="1" applyFill="1" applyAlignment="1" applyProtection="1">
      <alignment vertical="center"/>
      <protection hidden="1"/>
    </xf>
    <xf numFmtId="166" fontId="5" fillId="0" borderId="12" xfId="15" applyNumberFormat="1" applyFont="1" applyFill="1" applyBorder="1" applyAlignment="1" applyProtection="1">
      <alignment vertical="center"/>
      <protection hidden="1"/>
    </xf>
    <xf numFmtId="43" fontId="5" fillId="0" borderId="12" xfId="15" applyNumberFormat="1" applyFont="1" applyFill="1" applyBorder="1" applyAlignment="1" applyProtection="1">
      <alignment vertical="center"/>
      <protection hidden="1"/>
    </xf>
    <xf numFmtId="43" fontId="5" fillId="0" borderId="12" xfId="15" applyFont="1" applyFill="1" applyBorder="1" applyAlignment="1" applyProtection="1">
      <alignment vertical="center"/>
      <protection hidden="1"/>
    </xf>
    <xf numFmtId="164" fontId="5" fillId="0" borderId="13" xfId="15" applyNumberFormat="1" applyFont="1" applyBorder="1" applyAlignment="1" applyProtection="1">
      <alignment vertical="center"/>
      <protection hidden="1"/>
    </xf>
    <xf numFmtId="43" fontId="5" fillId="0" borderId="0" xfId="0" applyFont="1" applyFill="1" applyBorder="1" applyAlignment="1">
      <alignment vertical="center"/>
    </xf>
    <xf numFmtId="43" fontId="0" fillId="0" borderId="0" xfId="0" applyFont="1" applyFill="1" applyBorder="1" applyAlignment="1">
      <alignment vertical="center"/>
    </xf>
    <xf numFmtId="43" fontId="17" fillId="0" borderId="0" xfId="15" applyFont="1" applyFill="1" applyBorder="1" applyAlignment="1">
      <alignment vertical="center"/>
    </xf>
    <xf numFmtId="43" fontId="23" fillId="0" borderId="0" xfId="0" applyFont="1" applyFill="1" applyBorder="1" applyAlignment="1">
      <alignment vertical="center"/>
    </xf>
    <xf numFmtId="164" fontId="19" fillId="0" borderId="0" xfId="15" applyNumberFormat="1" applyFont="1" applyFill="1" applyAlignment="1">
      <alignment/>
    </xf>
    <xf numFmtId="164" fontId="17" fillId="0" borderId="0" xfId="15" applyNumberFormat="1" applyFont="1" applyFill="1" applyAlignment="1">
      <alignment horizontal="center"/>
    </xf>
    <xf numFmtId="43" fontId="0" fillId="0" borderId="1" xfId="0" applyBorder="1" applyAlignment="1">
      <alignment vertical="center"/>
    </xf>
    <xf numFmtId="43" fontId="0" fillId="0" borderId="1" xfId="0" applyFont="1" applyFill="1" applyBorder="1" applyAlignment="1">
      <alignment vertical="center"/>
    </xf>
    <xf numFmtId="43" fontId="0" fillId="0" borderId="6" xfId="0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 KPSB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5" zoomScaleNormal="75" workbookViewId="0" topLeftCell="A1">
      <selection activeCell="B5" sqref="B5"/>
    </sheetView>
  </sheetViews>
  <sheetFormatPr defaultColWidth="8.88671875" defaultRowHeight="18.75"/>
  <cols>
    <col min="1" max="1" width="2.88671875" style="2" customWidth="1"/>
    <col min="2" max="2" width="2.4453125" style="6" customWidth="1"/>
    <col min="3" max="3" width="24.77734375" style="6" customWidth="1"/>
    <col min="4" max="4" width="1.2265625" style="34" customWidth="1"/>
    <col min="5" max="6" width="11.77734375" style="14" customWidth="1"/>
    <col min="7" max="7" width="5.77734375" style="35" customWidth="1"/>
    <col min="8" max="8" width="11.77734375" style="35" customWidth="1"/>
    <col min="9" max="9" width="12.77734375" style="35" customWidth="1"/>
    <col min="10" max="10" width="0.78125" style="35" customWidth="1"/>
    <col min="11" max="11" width="11.77734375" style="8" customWidth="1"/>
    <col min="12" max="12" width="0.88671875" style="8" customWidth="1"/>
    <col min="13" max="13" width="9.77734375" style="6" customWidth="1"/>
    <col min="14" max="14" width="6.3359375" style="0" bestFit="1" customWidth="1"/>
    <col min="15" max="15" width="2.77734375" style="57" customWidth="1"/>
    <col min="18" max="18" width="10.88671875" style="0" bestFit="1" customWidth="1"/>
    <col min="19" max="19" width="12.99609375" style="0" customWidth="1"/>
    <col min="22" max="22" width="10.10546875" style="0" customWidth="1"/>
  </cols>
  <sheetData>
    <row r="1" spans="1:15" s="87" customFormat="1" ht="18.75">
      <c r="A1" s="85"/>
      <c r="B1" s="86"/>
      <c r="C1" s="86"/>
      <c r="D1" s="50"/>
      <c r="E1" s="50"/>
      <c r="F1" s="50"/>
      <c r="G1" s="51"/>
      <c r="H1" s="51"/>
      <c r="I1" s="51"/>
      <c r="J1" s="51"/>
      <c r="K1" s="50"/>
      <c r="L1" s="50"/>
      <c r="M1" s="48"/>
      <c r="O1" s="88"/>
    </row>
    <row r="2" spans="1:15" s="87" customFormat="1" ht="18.75">
      <c r="A2" s="85"/>
      <c r="B2" s="86" t="s">
        <v>93</v>
      </c>
      <c r="C2" s="86"/>
      <c r="D2" s="50"/>
      <c r="E2" s="50"/>
      <c r="F2" s="50"/>
      <c r="G2" s="51"/>
      <c r="H2" s="51"/>
      <c r="I2" s="51"/>
      <c r="J2" s="51"/>
      <c r="K2" s="50"/>
      <c r="L2" s="50"/>
      <c r="M2" s="48"/>
      <c r="O2" s="88"/>
    </row>
    <row r="3" spans="1:16" s="48" customFormat="1" ht="18.75">
      <c r="A3" s="101"/>
      <c r="B3" s="101" t="s">
        <v>89</v>
      </c>
      <c r="C3" s="72"/>
      <c r="D3" s="18"/>
      <c r="E3" s="18"/>
      <c r="F3" s="18"/>
      <c r="G3" s="35"/>
      <c r="H3" s="35"/>
      <c r="I3" s="35"/>
      <c r="J3" s="35"/>
      <c r="K3" s="18"/>
      <c r="L3" s="18"/>
      <c r="M3" s="72"/>
      <c r="N3" s="72"/>
      <c r="O3" s="72"/>
      <c r="P3" s="72"/>
    </row>
    <row r="4" spans="1:16" s="48" customFormat="1" ht="18.75">
      <c r="A4" s="101"/>
      <c r="B4" s="101" t="s">
        <v>94</v>
      </c>
      <c r="C4" s="72"/>
      <c r="D4" s="18"/>
      <c r="E4" s="18"/>
      <c r="F4" s="18"/>
      <c r="G4" s="35"/>
      <c r="H4" s="35"/>
      <c r="I4" s="35"/>
      <c r="J4" s="35"/>
      <c r="K4" s="18"/>
      <c r="L4" s="18"/>
      <c r="M4" s="72"/>
      <c r="N4" s="72"/>
      <c r="O4" s="72"/>
      <c r="P4" s="72"/>
    </row>
    <row r="5" spans="1:16" s="48" customFormat="1" ht="18.75">
      <c r="A5" s="101"/>
      <c r="B5"/>
      <c r="C5"/>
      <c r="D5"/>
      <c r="E5"/>
      <c r="F5"/>
      <c r="G5"/>
      <c r="H5"/>
      <c r="I5"/>
      <c r="J5"/>
      <c r="K5"/>
      <c r="L5"/>
      <c r="M5"/>
      <c r="N5" s="72"/>
      <c r="O5" s="72"/>
      <c r="P5" s="72"/>
    </row>
    <row r="6" spans="1:16" s="48" customFormat="1" ht="18.75">
      <c r="A6" s="101"/>
      <c r="B6"/>
      <c r="C6"/>
      <c r="D6"/>
      <c r="E6" t="s">
        <v>78</v>
      </c>
      <c r="F6"/>
      <c r="G6"/>
      <c r="H6" s="165" t="s">
        <v>80</v>
      </c>
      <c r="I6" s="166"/>
      <c r="J6"/>
      <c r="K6"/>
      <c r="L6"/>
      <c r="M6"/>
      <c r="N6" s="72"/>
      <c r="O6" s="72"/>
      <c r="P6" s="72"/>
    </row>
    <row r="7" spans="1:16" s="6" customFormat="1" ht="18.75">
      <c r="A7" s="2"/>
      <c r="B7"/>
      <c r="C7"/>
      <c r="D7"/>
      <c r="E7" s="165" t="s">
        <v>79</v>
      </c>
      <c r="F7" s="165"/>
      <c r="G7" s="165"/>
      <c r="I7" s="59"/>
      <c r="J7"/>
      <c r="K7"/>
      <c r="L7"/>
      <c r="M7"/>
      <c r="N7" s="103"/>
      <c r="O7" s="1"/>
      <c r="P7" s="72"/>
    </row>
    <row r="8" spans="1:16" s="6" customFormat="1" ht="18.75">
      <c r="A8" s="2"/>
      <c r="B8"/>
      <c r="C8"/>
      <c r="D8"/>
      <c r="E8" t="s">
        <v>81</v>
      </c>
      <c r="F8" t="s">
        <v>83</v>
      </c>
      <c r="G8"/>
      <c r="H8" t="s">
        <v>85</v>
      </c>
      <c r="I8" t="s">
        <v>87</v>
      </c>
      <c r="J8"/>
      <c r="K8" t="s">
        <v>36</v>
      </c>
      <c r="L8"/>
      <c r="M8"/>
      <c r="N8" s="103"/>
      <c r="O8" s="1"/>
      <c r="P8" s="72"/>
    </row>
    <row r="9" spans="1:16" s="6" customFormat="1" ht="18.75">
      <c r="A9" s="2"/>
      <c r="B9"/>
      <c r="C9"/>
      <c r="D9"/>
      <c r="E9" t="s">
        <v>82</v>
      </c>
      <c r="F9" t="s">
        <v>84</v>
      </c>
      <c r="G9"/>
      <c r="H9" t="s">
        <v>86</v>
      </c>
      <c r="I9" t="s">
        <v>88</v>
      </c>
      <c r="J9"/>
      <c r="K9"/>
      <c r="L9"/>
      <c r="M9"/>
      <c r="N9" s="103"/>
      <c r="O9" s="1"/>
      <c r="P9" s="72"/>
    </row>
    <row r="10" spans="1:16" s="6" customFormat="1" ht="18.75">
      <c r="A10" s="2"/>
      <c r="B10"/>
      <c r="C10"/>
      <c r="D10"/>
      <c r="E10"/>
      <c r="F10"/>
      <c r="G10"/>
      <c r="H10"/>
      <c r="I10"/>
      <c r="J10"/>
      <c r="K10"/>
      <c r="L10"/>
      <c r="M10"/>
      <c r="N10" s="103"/>
      <c r="O10" s="1"/>
      <c r="P10" s="72"/>
    </row>
    <row r="11" spans="1:16" s="6" customFormat="1" ht="18.75">
      <c r="A11" s="2"/>
      <c r="B11"/>
      <c r="C11" t="s">
        <v>92</v>
      </c>
      <c r="D11"/>
      <c r="E11">
        <v>53732</v>
      </c>
      <c r="F11">
        <v>53732</v>
      </c>
      <c r="G11"/>
      <c r="H11">
        <v>114703</v>
      </c>
      <c r="I11">
        <v>-168874</v>
      </c>
      <c r="J11"/>
      <c r="K11">
        <f>SUM(F11:I11)</f>
        <v>-439</v>
      </c>
      <c r="L11"/>
      <c r="M11"/>
      <c r="N11" s="102"/>
      <c r="O11" s="1"/>
      <c r="P11" s="1"/>
    </row>
    <row r="12" spans="1:16" s="6" customFormat="1" ht="18.75">
      <c r="A12" s="2"/>
      <c r="B12"/>
      <c r="C12"/>
      <c r="D12"/>
      <c r="E12"/>
      <c r="F12"/>
      <c r="G12"/>
      <c r="H12"/>
      <c r="I12"/>
      <c r="J12"/>
      <c r="K12"/>
      <c r="L12"/>
      <c r="M12"/>
      <c r="N12" s="102"/>
      <c r="O12" s="1"/>
      <c r="P12" s="1"/>
    </row>
    <row r="13" spans="1:16" s="6" customFormat="1" ht="18.75">
      <c r="A13" s="2"/>
      <c r="B13"/>
      <c r="C13" t="s">
        <v>90</v>
      </c>
      <c r="D13"/>
      <c r="E13" s="165"/>
      <c r="F13" s="165"/>
      <c r="G13" s="165"/>
      <c r="H13" s="165"/>
      <c r="I13" s="165">
        <v>-11899</v>
      </c>
      <c r="J13" s="165"/>
      <c r="K13" s="165">
        <f>SUM(F13:I13)</f>
        <v>-11899</v>
      </c>
      <c r="L13"/>
      <c r="M13"/>
      <c r="N13" s="102"/>
      <c r="O13" s="1"/>
      <c r="P13" s="1"/>
    </row>
    <row r="14" spans="1:16" s="6" customFormat="1" ht="18.75">
      <c r="A14" s="2"/>
      <c r="B14"/>
      <c r="C14"/>
      <c r="D14"/>
      <c r="E14"/>
      <c r="F14"/>
      <c r="G14"/>
      <c r="H14"/>
      <c r="I14"/>
      <c r="J14"/>
      <c r="K14"/>
      <c r="L14"/>
      <c r="M14"/>
      <c r="N14" s="102"/>
      <c r="O14" s="1"/>
      <c r="P14" s="1"/>
    </row>
    <row r="15" spans="1:16" s="6" customFormat="1" ht="19.5" thickBot="1">
      <c r="A15" s="2"/>
      <c r="B15"/>
      <c r="C15" t="s">
        <v>91</v>
      </c>
      <c r="D15"/>
      <c r="E15" s="167">
        <f>SUM(E11:E13)</f>
        <v>53732</v>
      </c>
      <c r="F15" s="167">
        <f>SUM(F11:F13)</f>
        <v>53732</v>
      </c>
      <c r="G15" s="167"/>
      <c r="H15" s="167">
        <f>SUM(H11:H13)</f>
        <v>114703</v>
      </c>
      <c r="I15" s="167">
        <f>SUM(I11:I13)</f>
        <v>-180773</v>
      </c>
      <c r="J15" s="167"/>
      <c r="K15" s="167">
        <f>SUM(K11:K13)</f>
        <v>-12338</v>
      </c>
      <c r="L15"/>
      <c r="M15"/>
      <c r="N15" s="104"/>
      <c r="O15" s="1"/>
      <c r="P15" s="1"/>
    </row>
    <row r="16" spans="1:16" s="6" customFormat="1" ht="19.5" thickTop="1">
      <c r="A16" s="2"/>
      <c r="B16"/>
      <c r="C16"/>
      <c r="D16"/>
      <c r="E16"/>
      <c r="F16"/>
      <c r="G16"/>
      <c r="H16"/>
      <c r="I16"/>
      <c r="J16"/>
      <c r="K16"/>
      <c r="L16"/>
      <c r="M16"/>
      <c r="N16" s="104"/>
      <c r="O16" s="1"/>
      <c r="P16" s="1"/>
    </row>
    <row r="17" spans="1:16" s="6" customFormat="1" ht="18.75">
      <c r="A17" s="2"/>
      <c r="B17"/>
      <c r="C17"/>
      <c r="D17"/>
      <c r="E17"/>
      <c r="F17"/>
      <c r="G17"/>
      <c r="H17"/>
      <c r="I17"/>
      <c r="J17"/>
      <c r="K17"/>
      <c r="L17"/>
      <c r="M17"/>
      <c r="N17" s="104"/>
      <c r="O17" s="1"/>
      <c r="P17" s="1"/>
    </row>
    <row r="18" spans="1:16" s="6" customFormat="1" ht="18.75">
      <c r="A18" s="2"/>
      <c r="B18"/>
      <c r="C18"/>
      <c r="D18"/>
      <c r="E18"/>
      <c r="F18"/>
      <c r="G18"/>
      <c r="H18"/>
      <c r="I18"/>
      <c r="J18"/>
      <c r="K18"/>
      <c r="L18"/>
      <c r="M18"/>
      <c r="N18" s="104"/>
      <c r="O18" s="1"/>
      <c r="P18" s="1"/>
    </row>
    <row r="19" spans="1:16" s="6" customFormat="1" ht="18.75">
      <c r="A19" s="2"/>
      <c r="B19"/>
      <c r="C19"/>
      <c r="D19"/>
      <c r="E19"/>
      <c r="F19"/>
      <c r="G19"/>
      <c r="H19"/>
      <c r="I19"/>
      <c r="J19"/>
      <c r="K19"/>
      <c r="L19"/>
      <c r="M19"/>
      <c r="N19" s="104"/>
      <c r="O19" s="1"/>
      <c r="P19" s="1"/>
    </row>
    <row r="20" spans="1:16" s="6" customFormat="1" ht="18.75">
      <c r="A20" s="2"/>
      <c r="B20"/>
      <c r="C20"/>
      <c r="D20"/>
      <c r="E20"/>
      <c r="F20"/>
      <c r="G20"/>
      <c r="H20"/>
      <c r="I20"/>
      <c r="J20"/>
      <c r="K20"/>
      <c r="L20"/>
      <c r="M20"/>
      <c r="N20" s="96"/>
      <c r="O20" s="1"/>
      <c r="P20" s="1"/>
    </row>
    <row r="21" spans="1:16" s="6" customFormat="1" ht="18.75">
      <c r="A21" s="2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1"/>
      <c r="P21" s="1"/>
    </row>
    <row r="22" spans="1:16" s="6" customFormat="1" ht="18.75">
      <c r="A22" s="2"/>
      <c r="B22" s="69" t="s">
        <v>65</v>
      </c>
      <c r="C22" s="1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s="6" customFormat="1" ht="18.75">
      <c r="A23" s="2"/>
      <c r="B23" s="69" t="s">
        <v>57</v>
      </c>
      <c r="C23" s="1"/>
      <c r="D23" s="18"/>
      <c r="E23" s="7"/>
      <c r="F23" s="7"/>
      <c r="G23" s="35"/>
      <c r="H23" s="35"/>
      <c r="I23" s="35"/>
      <c r="J23" s="35"/>
      <c r="K23" s="8"/>
      <c r="L23" s="8"/>
      <c r="M23" s="1"/>
      <c r="N23" s="1"/>
      <c r="O23" s="1"/>
      <c r="P23" s="1"/>
    </row>
    <row r="24" spans="2:16" ht="18.75">
      <c r="B24" s="1"/>
      <c r="C24" s="1"/>
      <c r="D24" s="18"/>
      <c r="E24" s="7"/>
      <c r="F24" s="7"/>
      <c r="M24" s="1"/>
      <c r="N24" s="1"/>
      <c r="O24" s="1"/>
      <c r="P24" s="1"/>
    </row>
    <row r="25" spans="2:16" ht="18.75">
      <c r="B25" s="1"/>
      <c r="C25" s="1"/>
      <c r="D25" s="18"/>
      <c r="E25" s="7"/>
      <c r="F25" s="7"/>
      <c r="M25" s="1"/>
      <c r="N25" s="1"/>
      <c r="O25" s="1"/>
      <c r="P25" s="1"/>
    </row>
    <row r="26" spans="2:16" ht="18.75">
      <c r="B26" s="1"/>
      <c r="C26" s="1"/>
      <c r="D26" s="18"/>
      <c r="E26" s="7"/>
      <c r="F26" s="7"/>
      <c r="M26" s="1"/>
      <c r="N26" s="1"/>
      <c r="O26" s="1"/>
      <c r="P26" s="1"/>
    </row>
    <row r="27" spans="2:16" ht="18.75">
      <c r="B27" s="1"/>
      <c r="C27" s="1"/>
      <c r="D27" s="18"/>
      <c r="E27" s="7"/>
      <c r="F27" s="7"/>
      <c r="M27" s="1"/>
      <c r="N27" s="1"/>
      <c r="O27" s="1"/>
      <c r="P27" s="1"/>
    </row>
    <row r="28" spans="2:16" ht="18.75">
      <c r="B28" s="1"/>
      <c r="C28" s="1"/>
      <c r="D28" s="18"/>
      <c r="E28" s="7"/>
      <c r="F28" s="7"/>
      <c r="M28" s="1"/>
      <c r="N28" s="1"/>
      <c r="O28" s="1"/>
      <c r="P28" s="1"/>
    </row>
    <row r="29" spans="2:16" ht="18.75">
      <c r="B29" s="1"/>
      <c r="C29" s="1"/>
      <c r="D29" s="18"/>
      <c r="E29" s="7"/>
      <c r="F29" s="7"/>
      <c r="M29" s="1"/>
      <c r="N29" s="1"/>
      <c r="O29" s="1"/>
      <c r="P29" s="1"/>
    </row>
    <row r="30" spans="2:16" ht="18.75">
      <c r="B30" s="1"/>
      <c r="C30" s="1"/>
      <c r="D30" s="18"/>
      <c r="E30" s="7"/>
      <c r="F30" s="7"/>
      <c r="M30" s="1"/>
      <c r="N30" s="1"/>
      <c r="O30" s="1"/>
      <c r="P30" s="1"/>
    </row>
    <row r="31" spans="2:16" ht="18.75">
      <c r="B31" s="1"/>
      <c r="C31" s="1"/>
      <c r="D31" s="18"/>
      <c r="E31" s="7"/>
      <c r="F31" s="7"/>
      <c r="M31" s="1"/>
      <c r="N31" s="1"/>
      <c r="O31" s="1"/>
      <c r="P31" s="1"/>
    </row>
    <row r="32" spans="2:16" ht="18.75">
      <c r="B32" s="1"/>
      <c r="C32" s="1"/>
      <c r="D32" s="18"/>
      <c r="E32" s="7"/>
      <c r="F32" s="7"/>
      <c r="M32" s="1"/>
      <c r="N32" s="1"/>
      <c r="O32" s="1"/>
      <c r="P32" s="1"/>
    </row>
    <row r="33" spans="2:16" ht="18.75">
      <c r="B33" s="1"/>
      <c r="C33" s="1"/>
      <c r="D33" s="18"/>
      <c r="E33" s="7"/>
      <c r="F33" s="7"/>
      <c r="M33" s="1"/>
      <c r="N33" s="1"/>
      <c r="O33" s="56"/>
      <c r="P33" s="1"/>
    </row>
    <row r="34" spans="2:16" ht="18.75">
      <c r="B34" s="1"/>
      <c r="C34" s="1"/>
      <c r="D34" s="18"/>
      <c r="E34" s="7"/>
      <c r="F34" s="7"/>
      <c r="M34" s="1"/>
      <c r="N34" s="1"/>
      <c r="O34" s="56"/>
      <c r="P34" s="1"/>
    </row>
    <row r="35" spans="2:16" ht="18.75">
      <c r="B35" s="1"/>
      <c r="C35" s="1"/>
      <c r="D35" s="18"/>
      <c r="E35" s="7"/>
      <c r="F35" s="7"/>
      <c r="M35" s="1"/>
      <c r="N35" s="1"/>
      <c r="O35" s="56"/>
      <c r="P35" s="1"/>
    </row>
    <row r="36" spans="15:16" ht="18.75">
      <c r="O36" s="56"/>
      <c r="P36" s="1"/>
    </row>
    <row r="37" spans="15:16" ht="18.75">
      <c r="O37" s="56"/>
      <c r="P37" s="1"/>
    </row>
    <row r="38" spans="15:16" ht="18.75">
      <c r="O38" s="56"/>
      <c r="P38" s="1"/>
    </row>
    <row r="39" spans="15:16" ht="18.75">
      <c r="O39" s="56"/>
      <c r="P39" s="1"/>
    </row>
    <row r="40" spans="15:16" ht="18.75">
      <c r="O40" s="56"/>
      <c r="P40" s="1"/>
    </row>
    <row r="41" spans="15:16" ht="18.75">
      <c r="O41" s="56"/>
      <c r="P41" s="1"/>
    </row>
    <row r="42" spans="15:16" ht="18.75">
      <c r="O42" s="56"/>
      <c r="P42" s="1"/>
    </row>
    <row r="43" spans="15:16" ht="18.75">
      <c r="O43" s="56"/>
      <c r="P43" s="1"/>
    </row>
    <row r="44" spans="15:16" ht="18.75">
      <c r="O44" s="56"/>
      <c r="P44" s="1"/>
    </row>
    <row r="45" spans="15:16" ht="18.75">
      <c r="O45" s="56"/>
      <c r="P45" s="1"/>
    </row>
  </sheetData>
  <printOptions/>
  <pageMargins left="0.32" right="0.393700787401575" top="0.866141732283465" bottom="0.511811023622047" header="0.196850393700787" footer="0.275590551181102"/>
  <pageSetup fitToHeight="1" fitToWidth="1" horizontalDpi="180" verticalDpi="18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2"/>
  <sheetViews>
    <sheetView zoomScale="90" zoomScaleNormal="90" workbookViewId="0" topLeftCell="A1">
      <selection activeCell="D2" sqref="D2"/>
    </sheetView>
  </sheetViews>
  <sheetFormatPr defaultColWidth="8.88671875" defaultRowHeight="18.75"/>
  <cols>
    <col min="1" max="1" width="2.88671875" style="2" customWidth="1"/>
    <col min="2" max="2" width="2.4453125" style="6" customWidth="1"/>
    <col min="3" max="3" width="1.77734375" style="6" customWidth="1"/>
    <col min="4" max="4" width="45.88671875" style="34" customWidth="1"/>
    <col min="5" max="5" width="1.2265625" style="14" customWidth="1"/>
    <col min="6" max="6" width="5.6640625" style="14" customWidth="1"/>
    <col min="7" max="7" width="15.21484375" style="18" customWidth="1"/>
    <col min="8" max="8" width="2.77734375" style="34" customWidth="1"/>
    <col min="9" max="9" width="14.99609375" style="14" customWidth="1"/>
    <col min="10" max="10" width="10.77734375" style="117" customWidth="1"/>
    <col min="11" max="11" width="9.88671875" style="35" bestFit="1" customWidth="1"/>
    <col min="12" max="13" width="9.6640625" style="35" bestFit="1" customWidth="1"/>
    <col min="14" max="14" width="3.4453125" style="8" customWidth="1"/>
    <col min="15" max="15" width="8.5546875" style="8" bestFit="1" customWidth="1"/>
    <col min="16" max="16" width="3.88671875" style="6" customWidth="1"/>
    <col min="17" max="17" width="6.77734375" style="0" bestFit="1" customWidth="1"/>
    <col min="18" max="18" width="8.5546875" style="57" bestFit="1" customWidth="1"/>
    <col min="19" max="19" width="4.4453125" style="0" customWidth="1"/>
    <col min="20" max="20" width="9.3359375" style="0" bestFit="1" customWidth="1"/>
    <col min="21" max="21" width="7.88671875" style="0" customWidth="1"/>
    <col min="22" max="22" width="12.99609375" style="0" customWidth="1"/>
    <col min="25" max="25" width="10.10546875" style="0" customWidth="1"/>
  </cols>
  <sheetData>
    <row r="1" ht="18.75">
      <c r="D1" s="34" t="s">
        <v>93</v>
      </c>
    </row>
    <row r="2" spans="1:19" s="48" customFormat="1" ht="18.75">
      <c r="A2" s="101"/>
      <c r="B2" s="72"/>
      <c r="C2" s="72"/>
      <c r="D2" s="101" t="s">
        <v>58</v>
      </c>
      <c r="E2" s="18"/>
      <c r="F2" s="18"/>
      <c r="G2" s="18"/>
      <c r="H2" s="18"/>
      <c r="I2" s="18"/>
      <c r="J2" s="117"/>
      <c r="K2" s="35"/>
      <c r="L2" s="35"/>
      <c r="M2" s="35"/>
      <c r="N2" s="18"/>
      <c r="O2" s="18"/>
      <c r="P2" s="72"/>
      <c r="Q2" s="72"/>
      <c r="R2" s="72"/>
      <c r="S2" s="72"/>
    </row>
    <row r="3" spans="1:19" ht="18.75">
      <c r="A3" s="101"/>
      <c r="B3"/>
      <c r="C3" s="1"/>
      <c r="D3" s="101" t="s">
        <v>68</v>
      </c>
      <c r="E3" s="7"/>
      <c r="F3" s="7"/>
      <c r="H3" s="18"/>
      <c r="I3" s="7"/>
      <c r="P3" s="1"/>
      <c r="Q3" s="1"/>
      <c r="R3" s="1"/>
      <c r="S3" s="1"/>
    </row>
    <row r="4" spans="2:114" ht="18.75">
      <c r="B4" s="106"/>
      <c r="C4" s="106"/>
      <c r="D4" s="106"/>
      <c r="E4" s="106"/>
      <c r="F4" s="106"/>
      <c r="G4" s="130" t="s">
        <v>69</v>
      </c>
      <c r="H4" s="163"/>
      <c r="I4" s="107"/>
      <c r="J4" s="118"/>
      <c r="K4" s="111"/>
      <c r="L4" s="111"/>
      <c r="M4" s="111"/>
      <c r="N4" s="116"/>
      <c r="O4" s="111"/>
      <c r="P4" s="115"/>
      <c r="Q4" s="112"/>
      <c r="R4" s="111"/>
      <c r="S4" s="115"/>
      <c r="T4" s="111"/>
      <c r="U4" s="111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</row>
    <row r="5" spans="2:114" ht="18.75">
      <c r="B5" s="105"/>
      <c r="C5" s="105"/>
      <c r="D5" s="105"/>
      <c r="E5" s="105"/>
      <c r="F5" s="105"/>
      <c r="G5" s="131" t="s">
        <v>2</v>
      </c>
      <c r="H5" s="164"/>
      <c r="I5" s="113"/>
      <c r="J5" s="119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</row>
    <row r="6" spans="2:114" ht="18.75">
      <c r="B6" s="105"/>
      <c r="C6" s="105"/>
      <c r="D6" s="129" t="s">
        <v>107</v>
      </c>
      <c r="E6" s="125"/>
      <c r="F6" s="125"/>
      <c r="G6" s="140">
        <v>-11899</v>
      </c>
      <c r="H6" s="147"/>
      <c r="I6" s="109"/>
      <c r="J6" s="114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</row>
    <row r="7" spans="2:114" ht="18.75">
      <c r="B7" s="105"/>
      <c r="C7" s="105"/>
      <c r="D7" s="129" t="s">
        <v>59</v>
      </c>
      <c r="E7" s="125"/>
      <c r="F7" s="125"/>
      <c r="G7" s="140"/>
      <c r="H7" s="147"/>
      <c r="I7" s="126"/>
      <c r="J7" s="114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</row>
    <row r="8" spans="2:114" ht="18.75">
      <c r="B8" s="105"/>
      <c r="C8" s="105"/>
      <c r="D8" s="125" t="s">
        <v>108</v>
      </c>
      <c r="E8" s="125"/>
      <c r="F8" s="125"/>
      <c r="G8" s="140">
        <v>1667</v>
      </c>
      <c r="H8" s="147"/>
      <c r="I8" s="127"/>
      <c r="J8" s="114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</row>
    <row r="9" spans="2:114" ht="18.75">
      <c r="B9" s="105"/>
      <c r="C9" s="105"/>
      <c r="D9" s="125" t="s">
        <v>109</v>
      </c>
      <c r="E9" s="125"/>
      <c r="F9" s="125"/>
      <c r="G9" s="140">
        <v>2588</v>
      </c>
      <c r="H9" s="147"/>
      <c r="I9" s="127"/>
      <c r="J9" s="114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</row>
    <row r="10" spans="2:114" ht="18.75">
      <c r="B10" s="105"/>
      <c r="C10" s="105"/>
      <c r="D10" s="125" t="s">
        <v>110</v>
      </c>
      <c r="E10" s="125"/>
      <c r="F10" s="125"/>
      <c r="G10" s="140">
        <v>5823</v>
      </c>
      <c r="H10" s="147"/>
      <c r="I10" s="127"/>
      <c r="J10" s="114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</row>
    <row r="11" spans="2:114" ht="18.75">
      <c r="B11" s="105"/>
      <c r="C11" s="105"/>
      <c r="D11" s="125" t="s">
        <v>111</v>
      </c>
      <c r="E11" s="125"/>
      <c r="F11" s="125"/>
      <c r="G11" s="141">
        <v>-926</v>
      </c>
      <c r="H11" s="147"/>
      <c r="I11" s="127"/>
      <c r="J11" s="114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</row>
    <row r="12" spans="2:114" ht="18.75">
      <c r="B12" s="105"/>
      <c r="C12" s="110"/>
      <c r="D12" s="129"/>
      <c r="E12" s="125"/>
      <c r="F12" s="125"/>
      <c r="G12" s="140">
        <f>SUM(G6:G11)</f>
        <v>-2747</v>
      </c>
      <c r="H12" s="147"/>
      <c r="I12" s="128"/>
      <c r="J12" s="114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</row>
    <row r="13" spans="2:114" ht="18.75">
      <c r="B13" s="105"/>
      <c r="C13" s="110"/>
      <c r="D13" s="129"/>
      <c r="E13" s="125"/>
      <c r="F13" s="125"/>
      <c r="G13" s="140"/>
      <c r="H13" s="147"/>
      <c r="I13" s="128"/>
      <c r="J13" s="114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</row>
    <row r="14" spans="2:114" ht="18.75">
      <c r="B14" s="105"/>
      <c r="C14" s="110"/>
      <c r="D14" s="129"/>
      <c r="E14" s="125"/>
      <c r="F14" s="125"/>
      <c r="G14" s="140"/>
      <c r="H14" s="147"/>
      <c r="I14" s="128"/>
      <c r="J14" s="114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</row>
    <row r="15" spans="2:114" ht="18.75">
      <c r="B15" s="105"/>
      <c r="C15" s="110"/>
      <c r="D15" s="139" t="s">
        <v>60</v>
      </c>
      <c r="E15" s="125"/>
      <c r="F15" s="125"/>
      <c r="G15" s="142">
        <f>2844+139</f>
        <v>2983</v>
      </c>
      <c r="H15" s="147"/>
      <c r="I15" s="127"/>
      <c r="J15" s="114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</row>
    <row r="16" spans="2:114" ht="18.75">
      <c r="B16" s="105"/>
      <c r="C16" s="110"/>
      <c r="D16" s="139" t="s">
        <v>61</v>
      </c>
      <c r="E16" s="125"/>
      <c r="F16" s="125"/>
      <c r="G16" s="143">
        <v>-2333</v>
      </c>
      <c r="H16" s="147"/>
      <c r="I16" s="127"/>
      <c r="J16" s="120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</row>
    <row r="17" spans="2:114" ht="18.75">
      <c r="B17" s="105"/>
      <c r="C17" s="110"/>
      <c r="D17" s="125" t="s">
        <v>71</v>
      </c>
      <c r="E17" s="125"/>
      <c r="F17" s="125"/>
      <c r="G17" s="144">
        <f>SUM(G12:G16)</f>
        <v>-2097</v>
      </c>
      <c r="H17" s="147"/>
      <c r="I17" s="109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</row>
    <row r="18" spans="2:114" ht="11.25" customHeight="1">
      <c r="B18" s="105"/>
      <c r="C18" s="110"/>
      <c r="D18" s="129"/>
      <c r="E18" s="125"/>
      <c r="F18" s="125"/>
      <c r="G18" s="145"/>
      <c r="H18" s="147"/>
      <c r="I18" s="109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</row>
    <row r="19" spans="2:114" ht="18.75">
      <c r="B19" s="105"/>
      <c r="C19" s="125"/>
      <c r="D19" s="125" t="s">
        <v>62</v>
      </c>
      <c r="E19" s="125"/>
      <c r="F19" s="125"/>
      <c r="G19" s="143">
        <v>0</v>
      </c>
      <c r="H19" s="147"/>
      <c r="I19" s="127"/>
      <c r="K19" s="114"/>
      <c r="L19" s="114"/>
      <c r="M19" s="114"/>
      <c r="N19" s="105"/>
      <c r="O19" s="114"/>
      <c r="P19" s="105"/>
      <c r="Q19" s="105"/>
      <c r="R19" s="114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</row>
    <row r="20" spans="2:114" ht="18.75">
      <c r="B20" s="105"/>
      <c r="C20" s="125"/>
      <c r="D20" s="129" t="s">
        <v>70</v>
      </c>
      <c r="E20" s="125"/>
      <c r="F20" s="125"/>
      <c r="G20" s="132">
        <f>SUM(G17:G19)</f>
        <v>-2097</v>
      </c>
      <c r="H20" s="147"/>
      <c r="I20" s="109"/>
      <c r="J20" s="120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</row>
    <row r="21" spans="2:114" ht="18.75">
      <c r="B21" s="105"/>
      <c r="C21" s="105"/>
      <c r="D21" s="125"/>
      <c r="E21" s="125"/>
      <c r="F21" s="125"/>
      <c r="G21" s="140"/>
      <c r="H21" s="147"/>
      <c r="I21" s="109"/>
      <c r="J21" s="114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</row>
    <row r="22" spans="2:114" ht="18.75">
      <c r="B22" s="105"/>
      <c r="C22" s="108"/>
      <c r="D22" s="129" t="s">
        <v>72</v>
      </c>
      <c r="E22" s="125"/>
      <c r="F22" s="125"/>
      <c r="G22" s="140"/>
      <c r="H22" s="147"/>
      <c r="I22" s="109"/>
      <c r="J22" s="114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</row>
    <row r="23" spans="2:114" ht="18.75">
      <c r="B23" s="105"/>
      <c r="C23" s="105"/>
      <c r="D23" s="125" t="s">
        <v>74</v>
      </c>
      <c r="E23" s="125"/>
      <c r="F23" s="125"/>
      <c r="G23" s="140">
        <v>0</v>
      </c>
      <c r="H23" s="147"/>
      <c r="I23" s="109"/>
      <c r="J23" s="114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</row>
    <row r="24" spans="2:114" ht="18.75">
      <c r="B24" s="105"/>
      <c r="C24" s="105"/>
      <c r="D24" s="125" t="s">
        <v>73</v>
      </c>
      <c r="E24" s="125"/>
      <c r="F24" s="125"/>
      <c r="G24" s="141">
        <v>0</v>
      </c>
      <c r="H24" s="147"/>
      <c r="I24" s="135"/>
      <c r="J24" s="136"/>
      <c r="K24" s="137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</row>
    <row r="25" spans="2:114" ht="18.75">
      <c r="B25" s="105"/>
      <c r="C25" s="105"/>
      <c r="D25" s="129" t="s">
        <v>75</v>
      </c>
      <c r="E25" s="125"/>
      <c r="F25" s="125"/>
      <c r="G25" s="132">
        <f>SUM(G23:G24)</f>
        <v>0</v>
      </c>
      <c r="H25" s="147"/>
      <c r="I25" s="135"/>
      <c r="J25" s="138"/>
      <c r="K25" s="137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</row>
    <row r="26" spans="2:114" ht="18.75">
      <c r="B26" s="105"/>
      <c r="C26" s="105"/>
      <c r="D26" s="125"/>
      <c r="E26" s="125"/>
      <c r="F26" s="125"/>
      <c r="G26" s="140"/>
      <c r="H26" s="147"/>
      <c r="I26" s="135"/>
      <c r="J26" s="136"/>
      <c r="K26" s="137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</row>
    <row r="27" spans="2:114" ht="18.75">
      <c r="B27" s="105"/>
      <c r="C27" s="108"/>
      <c r="D27" s="129" t="s">
        <v>76</v>
      </c>
      <c r="E27" s="125"/>
      <c r="F27" s="125"/>
      <c r="G27" s="140"/>
      <c r="H27" s="147"/>
      <c r="I27" s="135"/>
      <c r="J27" s="136"/>
      <c r="K27" s="137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</row>
    <row r="28" spans="2:114" ht="18.75">
      <c r="B28" s="105"/>
      <c r="C28" s="105"/>
      <c r="D28" s="125" t="s">
        <v>112</v>
      </c>
      <c r="E28" s="125"/>
      <c r="F28" s="125"/>
      <c r="G28" s="140">
        <v>281</v>
      </c>
      <c r="H28" s="147"/>
      <c r="I28" s="135"/>
      <c r="J28" s="136"/>
      <c r="K28" s="137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</row>
    <row r="29" spans="2:114" ht="18.75">
      <c r="B29" s="105"/>
      <c r="C29" s="105"/>
      <c r="D29" s="125" t="s">
        <v>113</v>
      </c>
      <c r="E29" s="125"/>
      <c r="F29" s="125"/>
      <c r="G29" s="140">
        <v>-139</v>
      </c>
      <c r="H29" s="147"/>
      <c r="I29" s="135"/>
      <c r="J29" s="136"/>
      <c r="K29" s="137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</row>
    <row r="30" spans="2:114" ht="18.75">
      <c r="B30" s="105"/>
      <c r="C30" s="105"/>
      <c r="D30" s="125" t="s">
        <v>114</v>
      </c>
      <c r="E30" s="125"/>
      <c r="F30" s="125"/>
      <c r="G30" s="126">
        <v>-755</v>
      </c>
      <c r="H30" s="147"/>
      <c r="I30" s="135"/>
      <c r="J30" s="138"/>
      <c r="K30" s="137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</row>
    <row r="31" spans="2:114" ht="18.75">
      <c r="B31" s="105"/>
      <c r="C31" s="105"/>
      <c r="D31" s="129" t="s">
        <v>77</v>
      </c>
      <c r="E31" s="125"/>
      <c r="F31" s="125"/>
      <c r="G31" s="132">
        <f>SUM(G28:G30)</f>
        <v>-613</v>
      </c>
      <c r="H31" s="147"/>
      <c r="I31" s="135"/>
      <c r="J31" s="138"/>
      <c r="K31" s="137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</row>
    <row r="32" spans="2:114" ht="18.75">
      <c r="B32" s="105"/>
      <c r="C32" s="105"/>
      <c r="D32" s="125"/>
      <c r="E32" s="125"/>
      <c r="F32" s="125"/>
      <c r="G32" s="140"/>
      <c r="H32" s="147"/>
      <c r="I32" s="135"/>
      <c r="J32" s="136"/>
      <c r="K32" s="137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</row>
    <row r="33" spans="2:114" ht="18.75">
      <c r="B33" s="105"/>
      <c r="C33" s="110"/>
      <c r="D33" s="129" t="s">
        <v>63</v>
      </c>
      <c r="E33" s="125"/>
      <c r="F33" s="125"/>
      <c r="G33" s="140">
        <f>+G31+G25+G20</f>
        <v>-2710</v>
      </c>
      <c r="H33" s="147"/>
      <c r="I33" s="135"/>
      <c r="J33" s="136"/>
      <c r="K33" s="137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</row>
    <row r="34" spans="2:114" ht="18.75">
      <c r="B34" s="105"/>
      <c r="C34" s="105"/>
      <c r="D34" s="125" t="s">
        <v>37</v>
      </c>
      <c r="E34" s="125"/>
      <c r="F34" s="125"/>
      <c r="G34" s="140">
        <v>-16281</v>
      </c>
      <c r="H34" s="147"/>
      <c r="I34" s="135"/>
      <c r="J34" s="136"/>
      <c r="K34" s="137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</row>
    <row r="35" spans="2:114" ht="19.5" thickBot="1">
      <c r="B35" s="105"/>
      <c r="C35" s="105"/>
      <c r="D35" s="125" t="s">
        <v>38</v>
      </c>
      <c r="E35" s="125"/>
      <c r="F35" s="125"/>
      <c r="G35" s="146">
        <f>SUM(G33:G34)</f>
        <v>-18991</v>
      </c>
      <c r="H35" s="147"/>
      <c r="I35" s="135"/>
      <c r="J35" s="136"/>
      <c r="K35" s="137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</row>
    <row r="36" spans="2:114" ht="18.75">
      <c r="B36" s="105"/>
      <c r="C36" s="105"/>
      <c r="D36" s="125"/>
      <c r="E36" s="125"/>
      <c r="F36" s="125"/>
      <c r="G36" s="140"/>
      <c r="H36" s="147"/>
      <c r="I36" s="135"/>
      <c r="J36" s="136"/>
      <c r="K36" s="137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</row>
    <row r="37" spans="2:114" ht="18.75">
      <c r="B37" s="105"/>
      <c r="C37" s="105"/>
      <c r="D37" s="125"/>
      <c r="E37" s="125"/>
      <c r="F37" s="125"/>
      <c r="G37" s="140"/>
      <c r="H37" s="147"/>
      <c r="I37" s="109"/>
      <c r="J37" s="114">
        <f>+J36-J35</f>
        <v>0</v>
      </c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</row>
    <row r="38" spans="2:114" ht="18.75">
      <c r="B38" s="105"/>
      <c r="C38" s="69"/>
      <c r="D38" s="69" t="s">
        <v>64</v>
      </c>
      <c r="E38" s="125"/>
      <c r="F38" s="125"/>
      <c r="G38" s="140"/>
      <c r="H38" s="147"/>
      <c r="I38" s="109"/>
      <c r="J38" s="114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</row>
    <row r="39" spans="2:114" ht="18.75">
      <c r="B39" s="105"/>
      <c r="C39" s="69"/>
      <c r="D39" s="69" t="s">
        <v>57</v>
      </c>
      <c r="E39" s="125"/>
      <c r="F39" s="125"/>
      <c r="G39" s="140"/>
      <c r="H39" s="147"/>
      <c r="I39" s="109"/>
      <c r="J39" s="114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</row>
    <row r="40" spans="4:8" ht="18.75">
      <c r="D40" s="142"/>
      <c r="E40" s="148"/>
      <c r="F40" s="148"/>
      <c r="G40" s="142"/>
      <c r="H40" s="142"/>
    </row>
    <row r="41" spans="4:8" ht="18.75">
      <c r="D41" s="142"/>
      <c r="E41" s="148"/>
      <c r="F41" s="148"/>
      <c r="G41" s="142"/>
      <c r="H41" s="142"/>
    </row>
    <row r="42" spans="4:8" ht="18.75">
      <c r="D42" s="142"/>
      <c r="E42" s="148"/>
      <c r="F42" s="148"/>
      <c r="G42" s="142"/>
      <c r="H42" s="142"/>
    </row>
    <row r="43" spans="4:8" ht="18.75">
      <c r="D43" s="142"/>
      <c r="E43" s="148"/>
      <c r="F43" s="148"/>
      <c r="G43" s="142"/>
      <c r="H43" s="142"/>
    </row>
    <row r="44" spans="4:8" ht="18.75">
      <c r="D44" s="142"/>
      <c r="E44" s="148"/>
      <c r="F44" s="148"/>
      <c r="G44" s="142"/>
      <c r="H44" s="142"/>
    </row>
    <row r="45" spans="4:8" ht="18.75">
      <c r="D45" s="142"/>
      <c r="E45" s="148"/>
      <c r="F45" s="148"/>
      <c r="G45" s="142"/>
      <c r="H45" s="142"/>
    </row>
    <row r="46" spans="4:8" ht="18.75">
      <c r="D46" s="142"/>
      <c r="E46" s="148"/>
      <c r="F46" s="148"/>
      <c r="G46" s="142"/>
      <c r="H46" s="142"/>
    </row>
    <row r="47" spans="4:8" ht="18.75">
      <c r="D47" s="142"/>
      <c r="E47" s="148"/>
      <c r="F47" s="148"/>
      <c r="G47" s="142"/>
      <c r="H47" s="142"/>
    </row>
    <row r="48" spans="4:8" ht="18.75">
      <c r="D48" s="142"/>
      <c r="E48" s="148"/>
      <c r="F48" s="148"/>
      <c r="G48" s="142"/>
      <c r="H48" s="142"/>
    </row>
    <row r="49" spans="4:8" ht="18.75">
      <c r="D49" s="142"/>
      <c r="E49" s="148"/>
      <c r="F49" s="148"/>
      <c r="G49" s="142"/>
      <c r="H49" s="142"/>
    </row>
    <row r="50" spans="4:8" ht="18.75">
      <c r="D50" s="142"/>
      <c r="E50" s="148"/>
      <c r="F50" s="148"/>
      <c r="G50" s="142"/>
      <c r="H50" s="142"/>
    </row>
    <row r="51" spans="4:8" ht="18.75">
      <c r="D51" s="142"/>
      <c r="E51" s="148"/>
      <c r="F51" s="148"/>
      <c r="G51" s="142"/>
      <c r="H51" s="142"/>
    </row>
    <row r="52" spans="4:8" ht="18.75">
      <c r="D52" s="142"/>
      <c r="E52" s="148"/>
      <c r="F52" s="148"/>
      <c r="G52" s="142"/>
      <c r="H52" s="142"/>
    </row>
    <row r="53" spans="4:8" ht="18.75">
      <c r="D53" s="142"/>
      <c r="E53" s="148"/>
      <c r="F53" s="148"/>
      <c r="G53" s="142"/>
      <c r="H53" s="142"/>
    </row>
    <row r="54" spans="4:8" ht="18.75">
      <c r="D54" s="142"/>
      <c r="E54" s="148"/>
      <c r="F54" s="148"/>
      <c r="G54" s="142"/>
      <c r="H54" s="142"/>
    </row>
    <row r="55" spans="4:8" ht="18.75">
      <c r="D55" s="142"/>
      <c r="E55" s="148"/>
      <c r="F55" s="148"/>
      <c r="G55" s="142"/>
      <c r="H55" s="142"/>
    </row>
    <row r="56" spans="4:8" ht="18.75">
      <c r="D56" s="142"/>
      <c r="E56" s="148"/>
      <c r="F56" s="148"/>
      <c r="G56" s="142"/>
      <c r="H56" s="142"/>
    </row>
    <row r="57" spans="4:8" ht="18.75">
      <c r="D57" s="142"/>
      <c r="E57" s="148"/>
      <c r="F57" s="148"/>
      <c r="G57" s="142"/>
      <c r="H57" s="142"/>
    </row>
    <row r="58" spans="4:8" ht="18.75">
      <c r="D58" s="142"/>
      <c r="E58" s="148"/>
      <c r="F58" s="148"/>
      <c r="G58" s="142"/>
      <c r="H58" s="142"/>
    </row>
    <row r="59" spans="4:8" ht="18.75">
      <c r="D59" s="142"/>
      <c r="E59" s="148"/>
      <c r="F59" s="148"/>
      <c r="G59" s="142"/>
      <c r="H59" s="142"/>
    </row>
    <row r="60" spans="4:8" ht="18.75">
      <c r="D60" s="142"/>
      <c r="E60" s="148"/>
      <c r="F60" s="148"/>
      <c r="G60" s="142"/>
      <c r="H60" s="142"/>
    </row>
    <row r="61" spans="4:8" ht="18.75">
      <c r="D61" s="142"/>
      <c r="E61" s="148"/>
      <c r="F61" s="148"/>
      <c r="G61" s="142"/>
      <c r="H61" s="142"/>
    </row>
    <row r="62" spans="4:8" ht="18.75">
      <c r="D62" s="142"/>
      <c r="E62" s="148"/>
      <c r="F62" s="148"/>
      <c r="G62" s="142"/>
      <c r="H62" s="142"/>
    </row>
  </sheetData>
  <printOptions/>
  <pageMargins left="0.32" right="0.393700787401575" top="1.08" bottom="0.511811023622047" header="0.196850393700787" footer="0.275590551181102"/>
  <pageSetup fitToHeight="1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6"/>
  <sheetViews>
    <sheetView zoomScale="75" zoomScaleNormal="75" workbookViewId="0" topLeftCell="A35">
      <selection activeCell="A52" sqref="A52"/>
    </sheetView>
  </sheetViews>
  <sheetFormatPr defaultColWidth="8.88671875" defaultRowHeight="18.75"/>
  <cols>
    <col min="1" max="1" width="2.88671875" style="2" customWidth="1"/>
    <col min="2" max="2" width="3.4453125" style="69" customWidth="1"/>
    <col min="3" max="3" width="0.671875" style="69" customWidth="1"/>
    <col min="4" max="4" width="0.671875" style="6" customWidth="1"/>
    <col min="5" max="5" width="2.4453125" style="6" customWidth="1"/>
    <col min="6" max="6" width="25.77734375" style="6" customWidth="1"/>
    <col min="7" max="7" width="10.99609375" style="34" customWidth="1"/>
    <col min="8" max="8" width="10.99609375" style="14" customWidth="1"/>
    <col min="9" max="9" width="0.88671875" style="14" customWidth="1"/>
    <col min="10" max="10" width="10.99609375" style="35" customWidth="1"/>
    <col min="11" max="11" width="11.3359375" style="8" customWidth="1"/>
    <col min="12" max="12" width="0.9921875" style="6" customWidth="1"/>
    <col min="13" max="13" width="2.77734375" style="0" customWidth="1"/>
    <col min="14" max="14" width="2.77734375" style="57" customWidth="1"/>
    <col min="15" max="15" width="15.5546875" style="0" bestFit="1" customWidth="1"/>
    <col min="17" max="17" width="10.88671875" style="0" bestFit="1" customWidth="1"/>
    <col min="18" max="18" width="12.99609375" style="0" customWidth="1"/>
    <col min="21" max="21" width="10.10546875" style="0" customWidth="1"/>
  </cols>
  <sheetData>
    <row r="1" spans="1:14" s="87" customFormat="1" ht="18.75">
      <c r="A1" s="85" t="s">
        <v>93</v>
      </c>
      <c r="B1" s="85"/>
      <c r="C1" s="85"/>
      <c r="D1" s="86"/>
      <c r="E1" s="86"/>
      <c r="F1" s="86"/>
      <c r="G1" s="50"/>
      <c r="H1" s="50"/>
      <c r="I1" s="50"/>
      <c r="J1" s="51"/>
      <c r="K1" s="50"/>
      <c r="L1" s="48"/>
      <c r="N1" s="88"/>
    </row>
    <row r="2" spans="1:14" s="87" customFormat="1" ht="18.75">
      <c r="A2" s="66" t="s">
        <v>39</v>
      </c>
      <c r="B2" s="85"/>
      <c r="C2" s="85"/>
      <c r="D2" s="86"/>
      <c r="E2" s="86"/>
      <c r="F2" s="86"/>
      <c r="G2" s="50"/>
      <c r="H2" s="50"/>
      <c r="I2" s="50"/>
      <c r="J2" s="51"/>
      <c r="K2" s="50"/>
      <c r="L2" s="48"/>
      <c r="N2" s="88"/>
    </row>
    <row r="3" spans="1:14" s="87" customFormat="1" ht="18.75">
      <c r="A3" s="66" t="s">
        <v>67</v>
      </c>
      <c r="B3" s="85"/>
      <c r="C3" s="85"/>
      <c r="D3" s="86"/>
      <c r="E3" s="86"/>
      <c r="F3" s="86"/>
      <c r="G3" s="50"/>
      <c r="H3" s="50"/>
      <c r="I3" s="50"/>
      <c r="J3" s="51"/>
      <c r="K3" s="50"/>
      <c r="L3" s="48"/>
      <c r="N3" s="88"/>
    </row>
    <row r="4" spans="1:14" s="87" customFormat="1" ht="18.75">
      <c r="A4" s="85"/>
      <c r="B4" s="85"/>
      <c r="C4" s="85"/>
      <c r="D4" s="86"/>
      <c r="E4" s="86"/>
      <c r="F4" s="86"/>
      <c r="G4" s="17" t="s">
        <v>40</v>
      </c>
      <c r="H4" s="149"/>
      <c r="I4" s="18"/>
      <c r="J4" s="17" t="s">
        <v>41</v>
      </c>
      <c r="K4" s="149"/>
      <c r="L4" s="48"/>
      <c r="N4" s="88"/>
    </row>
    <row r="5" spans="1:14" s="87" customFormat="1" ht="18.75">
      <c r="A5" s="85"/>
      <c r="B5" s="69"/>
      <c r="C5" s="69"/>
      <c r="D5" s="72"/>
      <c r="E5" s="72"/>
      <c r="F5" s="72"/>
      <c r="G5" s="19" t="s">
        <v>0</v>
      </c>
      <c r="H5" s="36"/>
      <c r="I5" s="150"/>
      <c r="J5" s="36" t="s">
        <v>44</v>
      </c>
      <c r="K5" s="36" t="s">
        <v>44</v>
      </c>
      <c r="L5" s="48"/>
      <c r="N5" s="88"/>
    </row>
    <row r="6" spans="2:14" s="87" customFormat="1" ht="18.75">
      <c r="B6" s="66"/>
      <c r="C6" s="66"/>
      <c r="D6" s="72"/>
      <c r="E6" s="72"/>
      <c r="F6" s="72"/>
      <c r="G6" s="19" t="s">
        <v>1</v>
      </c>
      <c r="H6" s="36" t="s">
        <v>43</v>
      </c>
      <c r="I6" s="150"/>
      <c r="J6" s="36" t="s">
        <v>45</v>
      </c>
      <c r="K6" s="36" t="s">
        <v>45</v>
      </c>
      <c r="L6" s="48"/>
      <c r="N6" s="88"/>
    </row>
    <row r="7" spans="1:14" s="87" customFormat="1" ht="18.75">
      <c r="A7" s="85"/>
      <c r="B7" s="69"/>
      <c r="C7" s="69"/>
      <c r="D7" s="72"/>
      <c r="E7" s="72"/>
      <c r="F7" s="72"/>
      <c r="G7" s="19" t="s">
        <v>42</v>
      </c>
      <c r="H7" s="36" t="s">
        <v>1</v>
      </c>
      <c r="I7" s="150"/>
      <c r="J7" s="36" t="s">
        <v>46</v>
      </c>
      <c r="K7" s="36" t="s">
        <v>46</v>
      </c>
      <c r="L7" s="48"/>
      <c r="N7" s="88"/>
    </row>
    <row r="8" spans="1:14" s="87" customFormat="1" ht="18.75">
      <c r="A8" s="85"/>
      <c r="B8" s="69"/>
      <c r="C8" s="69"/>
      <c r="D8" s="72"/>
      <c r="E8" s="72"/>
      <c r="F8" s="72"/>
      <c r="G8" s="20" t="s">
        <v>34</v>
      </c>
      <c r="H8" s="37" t="s">
        <v>35</v>
      </c>
      <c r="I8" s="151"/>
      <c r="J8" s="37" t="str">
        <f>+G8</f>
        <v>30-09-02</v>
      </c>
      <c r="K8" s="37" t="str">
        <f>+H8</f>
        <v>30-09-01</v>
      </c>
      <c r="L8" s="89"/>
      <c r="M8" s="90"/>
      <c r="N8" s="91"/>
    </row>
    <row r="9" spans="1:14" s="87" customFormat="1" ht="18.75">
      <c r="A9" s="85"/>
      <c r="B9" s="69"/>
      <c r="C9" s="69"/>
      <c r="D9" s="72"/>
      <c r="E9" s="72"/>
      <c r="F9" s="72"/>
      <c r="G9" s="21" t="s">
        <v>2</v>
      </c>
      <c r="H9" s="152" t="s">
        <v>2</v>
      </c>
      <c r="I9" s="134"/>
      <c r="J9" s="38" t="s">
        <v>2</v>
      </c>
      <c r="K9" s="38" t="s">
        <v>2</v>
      </c>
      <c r="L9" s="48"/>
      <c r="N9" s="88"/>
    </row>
    <row r="10" spans="1:14" s="87" customFormat="1" ht="18.75">
      <c r="A10" s="85"/>
      <c r="B10" s="69"/>
      <c r="C10" s="69"/>
      <c r="D10" s="72"/>
      <c r="E10" s="72"/>
      <c r="F10" s="72"/>
      <c r="G10" s="22"/>
      <c r="H10" s="153"/>
      <c r="I10" s="26"/>
      <c r="J10" s="22"/>
      <c r="K10" s="22"/>
      <c r="L10" s="48"/>
      <c r="N10" s="88"/>
    </row>
    <row r="11" spans="1:14" s="87" customFormat="1" ht="18.75">
      <c r="A11" s="85"/>
      <c r="B11" s="75" t="s">
        <v>11</v>
      </c>
      <c r="C11" s="72"/>
      <c r="D11" s="72"/>
      <c r="G11" s="22">
        <v>4008</v>
      </c>
      <c r="H11" s="24">
        <v>5614</v>
      </c>
      <c r="I11" s="154"/>
      <c r="J11" s="24">
        <v>11553</v>
      </c>
      <c r="K11" s="24">
        <v>20451</v>
      </c>
      <c r="L11" s="48"/>
      <c r="N11" s="88"/>
    </row>
    <row r="12" spans="1:14" s="87" customFormat="1" ht="18.75">
      <c r="A12" s="85"/>
      <c r="B12" s="72" t="s">
        <v>24</v>
      </c>
      <c r="C12" s="72"/>
      <c r="D12" s="72"/>
      <c r="G12" s="25">
        <v>-3600</v>
      </c>
      <c r="H12" s="25">
        <v>-5809</v>
      </c>
      <c r="I12" s="26"/>
      <c r="J12" s="25">
        <v>-10680</v>
      </c>
      <c r="K12" s="25">
        <v>-20883</v>
      </c>
      <c r="L12" s="48"/>
      <c r="N12" s="88"/>
    </row>
    <row r="13" spans="1:14" s="87" customFormat="1" ht="18.75">
      <c r="A13" s="85"/>
      <c r="B13" s="75" t="s">
        <v>25</v>
      </c>
      <c r="C13" s="72"/>
      <c r="D13" s="72"/>
      <c r="G13" s="22">
        <f>SUM(G11:G12)</f>
        <v>408</v>
      </c>
      <c r="H13" s="22">
        <f>SUM(H11:H12)</f>
        <v>-195</v>
      </c>
      <c r="I13" s="26"/>
      <c r="J13" s="22">
        <f>SUM(J11:J12)</f>
        <v>873</v>
      </c>
      <c r="K13" s="22">
        <f>SUM(K11:K12)</f>
        <v>-432</v>
      </c>
      <c r="L13" s="48"/>
      <c r="N13" s="88"/>
    </row>
    <row r="14" spans="1:14" s="87" customFormat="1" ht="18.75">
      <c r="A14" s="85"/>
      <c r="B14" s="72" t="s">
        <v>26</v>
      </c>
      <c r="C14" s="72"/>
      <c r="D14" s="72"/>
      <c r="G14" s="25">
        <f>-3119-G17</f>
        <v>-1691</v>
      </c>
      <c r="H14" s="25">
        <v>-1512</v>
      </c>
      <c r="I14" s="26"/>
      <c r="J14" s="25">
        <f>-7586-J17-1667-164</f>
        <v>-5162</v>
      </c>
      <c r="K14" s="25">
        <v>-5735</v>
      </c>
      <c r="L14" s="48"/>
      <c r="N14" s="88"/>
    </row>
    <row r="15" spans="1:14" s="87" customFormat="1" ht="18.75">
      <c r="A15" s="85"/>
      <c r="B15" s="75" t="s">
        <v>27</v>
      </c>
      <c r="C15" s="72"/>
      <c r="D15" s="72"/>
      <c r="G15" s="22">
        <f>SUM(G13:G14)</f>
        <v>-1283</v>
      </c>
      <c r="H15" s="22">
        <f>SUM(H13:H14)</f>
        <v>-1707</v>
      </c>
      <c r="I15" s="26"/>
      <c r="J15" s="22">
        <f>SUM(J13:J14)</f>
        <v>-4289</v>
      </c>
      <c r="K15" s="22">
        <f>SUM(K13:K14)</f>
        <v>-6167</v>
      </c>
      <c r="L15" s="48"/>
      <c r="N15" s="88"/>
    </row>
    <row r="16" spans="1:14" s="87" customFormat="1" ht="18.75">
      <c r="A16" s="85"/>
      <c r="B16" s="72" t="s">
        <v>23</v>
      </c>
      <c r="C16" s="72"/>
      <c r="D16" s="72"/>
      <c r="G16" s="22">
        <v>758</v>
      </c>
      <c r="H16" s="24">
        <v>544</v>
      </c>
      <c r="I16" s="154"/>
      <c r="J16" s="24">
        <v>2468</v>
      </c>
      <c r="K16" s="24">
        <v>3057</v>
      </c>
      <c r="L16" s="48"/>
      <c r="N16" s="88"/>
    </row>
    <row r="17" spans="1:14" s="87" customFormat="1" ht="18.75">
      <c r="A17" s="85"/>
      <c r="B17" s="72" t="s">
        <v>29</v>
      </c>
      <c r="C17" s="72"/>
      <c r="D17" s="72"/>
      <c r="G17" s="25">
        <v>-1428</v>
      </c>
      <c r="H17" s="23">
        <v>-1386</v>
      </c>
      <c r="I17" s="154"/>
      <c r="J17" s="23">
        <v>-4255</v>
      </c>
      <c r="K17" s="23">
        <v>-4480</v>
      </c>
      <c r="L17" s="48"/>
      <c r="N17" s="88"/>
    </row>
    <row r="18" spans="1:14" s="87" customFormat="1" ht="18.75">
      <c r="A18" s="85"/>
      <c r="B18" s="75" t="s">
        <v>28</v>
      </c>
      <c r="C18" s="72"/>
      <c r="D18" s="72"/>
      <c r="G18" s="22">
        <f>SUM(G15:G17)</f>
        <v>-1953</v>
      </c>
      <c r="H18" s="24">
        <f>SUM(H15:H17)</f>
        <v>-2549</v>
      </c>
      <c r="I18" s="26"/>
      <c r="J18" s="24">
        <f>SUM(J15:J17)</f>
        <v>-6076</v>
      </c>
      <c r="K18" s="24">
        <f>SUM(K15:K17)</f>
        <v>-7590</v>
      </c>
      <c r="L18" s="48"/>
      <c r="N18" s="88"/>
    </row>
    <row r="19" spans="1:14" s="87" customFormat="1" ht="18.75">
      <c r="A19" s="85"/>
      <c r="B19" s="72"/>
      <c r="C19" s="72"/>
      <c r="D19" s="72"/>
      <c r="G19" s="22"/>
      <c r="H19" s="24"/>
      <c r="I19" s="26"/>
      <c r="J19" s="24"/>
      <c r="K19" s="24"/>
      <c r="L19" s="48"/>
      <c r="N19" s="88"/>
    </row>
    <row r="20" spans="1:14" s="87" customFormat="1" ht="18.75">
      <c r="A20" s="85"/>
      <c r="B20" s="75" t="s">
        <v>12</v>
      </c>
      <c r="C20" s="72"/>
      <c r="D20" s="72"/>
      <c r="G20" s="22">
        <v>-2073</v>
      </c>
      <c r="H20" s="24">
        <v>-1826</v>
      </c>
      <c r="I20" s="26"/>
      <c r="J20" s="24">
        <v>-5823</v>
      </c>
      <c r="K20" s="24">
        <v>-5442</v>
      </c>
      <c r="L20" s="48"/>
      <c r="N20" s="88"/>
    </row>
    <row r="21" spans="1:14" s="87" customFormat="1" ht="18.75">
      <c r="A21" s="85"/>
      <c r="B21" s="75" t="s">
        <v>30</v>
      </c>
      <c r="C21" s="72"/>
      <c r="D21" s="72"/>
      <c r="G21" s="22">
        <f>+J21+0</f>
        <v>0</v>
      </c>
      <c r="H21" s="24">
        <v>0</v>
      </c>
      <c r="I21" s="26"/>
      <c r="J21" s="24">
        <v>0</v>
      </c>
      <c r="K21" s="24">
        <v>0</v>
      </c>
      <c r="L21" s="48"/>
      <c r="N21" s="88"/>
    </row>
    <row r="22" spans="1:14" s="87" customFormat="1" ht="18.75">
      <c r="A22" s="85"/>
      <c r="B22" s="92"/>
      <c r="C22" s="72"/>
      <c r="D22" s="72"/>
      <c r="G22" s="25">
        <v>0</v>
      </c>
      <c r="H22" s="25">
        <v>0</v>
      </c>
      <c r="I22" s="26"/>
      <c r="J22" s="25">
        <v>0</v>
      </c>
      <c r="K22" s="25">
        <v>0</v>
      </c>
      <c r="L22" s="48"/>
      <c r="N22" s="88"/>
    </row>
    <row r="23" spans="1:14" s="87" customFormat="1" ht="18.75">
      <c r="A23" s="85"/>
      <c r="B23" s="93" t="s">
        <v>47</v>
      </c>
      <c r="C23" s="72"/>
      <c r="D23" s="72"/>
      <c r="G23" s="24">
        <f>SUM(G18:G22)</f>
        <v>-4026</v>
      </c>
      <c r="H23" s="24">
        <f>SUM(H18:H22)</f>
        <v>-4375</v>
      </c>
      <c r="I23" s="26"/>
      <c r="J23" s="24">
        <f>SUM(J18:J22)</f>
        <v>-11899</v>
      </c>
      <c r="K23" s="24">
        <f>SUM(K18:K22)</f>
        <v>-13032</v>
      </c>
      <c r="L23" s="48"/>
      <c r="N23" s="88"/>
    </row>
    <row r="24" spans="1:14" s="87" customFormat="1" ht="18.75">
      <c r="A24" s="85"/>
      <c r="C24" s="72"/>
      <c r="D24" s="72"/>
      <c r="G24" s="24"/>
      <c r="H24" s="24"/>
      <c r="I24" s="26"/>
      <c r="J24" s="24"/>
      <c r="K24" s="24"/>
      <c r="L24" s="48"/>
      <c r="N24" s="88"/>
    </row>
    <row r="25" spans="1:14" s="87" customFormat="1" ht="18.75">
      <c r="A25" s="85"/>
      <c r="B25" s="48"/>
      <c r="C25" s="48"/>
      <c r="D25" s="48"/>
      <c r="G25" s="22"/>
      <c r="H25" s="24"/>
      <c r="I25" s="26"/>
      <c r="J25" s="24"/>
      <c r="K25" s="24"/>
      <c r="L25" s="48"/>
      <c r="N25" s="88"/>
    </row>
    <row r="26" spans="1:14" s="87" customFormat="1" ht="18.75">
      <c r="A26" s="85"/>
      <c r="B26" s="93" t="s">
        <v>19</v>
      </c>
      <c r="C26" s="72"/>
      <c r="D26" s="72"/>
      <c r="G26" s="25">
        <v>0</v>
      </c>
      <c r="H26" s="23">
        <v>0</v>
      </c>
      <c r="I26" s="26"/>
      <c r="J26" s="23">
        <v>0</v>
      </c>
      <c r="K26" s="23">
        <v>0</v>
      </c>
      <c r="L26" s="48"/>
      <c r="N26" s="88"/>
    </row>
    <row r="27" spans="1:14" s="87" customFormat="1" ht="18.75">
      <c r="A27" s="85"/>
      <c r="C27" s="72"/>
      <c r="D27" s="72"/>
      <c r="G27" s="22"/>
      <c r="H27" s="24"/>
      <c r="I27" s="26"/>
      <c r="J27" s="24"/>
      <c r="K27" s="24"/>
      <c r="L27" s="48"/>
      <c r="N27" s="88"/>
    </row>
    <row r="28" spans="1:14" s="87" customFormat="1" ht="18.75">
      <c r="A28" s="85"/>
      <c r="B28" s="93" t="s">
        <v>48</v>
      </c>
      <c r="C28" s="72"/>
      <c r="D28" s="72"/>
      <c r="G28" s="24">
        <f>SUM(G23:G26)</f>
        <v>-4026</v>
      </c>
      <c r="H28" s="24">
        <f>SUM(H23:H26)</f>
        <v>-4375</v>
      </c>
      <c r="I28" s="24"/>
      <c r="J28" s="24">
        <f>SUM(J23:J26)</f>
        <v>-11899</v>
      </c>
      <c r="K28" s="24">
        <f>SUM(K23:K26)</f>
        <v>-13032</v>
      </c>
      <c r="L28" s="48"/>
      <c r="N28" s="88"/>
    </row>
    <row r="29" spans="1:14" s="87" customFormat="1" ht="18.75">
      <c r="A29" s="85"/>
      <c r="C29" s="72"/>
      <c r="D29" s="72"/>
      <c r="G29" s="24"/>
      <c r="H29" s="24"/>
      <c r="I29" s="26"/>
      <c r="J29" s="24"/>
      <c r="K29" s="24"/>
      <c r="L29" s="48"/>
      <c r="N29" s="88"/>
    </row>
    <row r="30" spans="1:14" s="87" customFormat="1" ht="18.75">
      <c r="A30" s="85"/>
      <c r="B30" s="93" t="s">
        <v>49</v>
      </c>
      <c r="C30" s="72"/>
      <c r="D30" s="72"/>
      <c r="G30" s="24"/>
      <c r="H30" s="24"/>
      <c r="I30" s="26"/>
      <c r="J30" s="24"/>
      <c r="K30" s="24"/>
      <c r="L30" s="48"/>
      <c r="N30" s="88"/>
    </row>
    <row r="31" spans="1:14" s="87" customFormat="1" ht="18.75">
      <c r="A31" s="85"/>
      <c r="B31" s="94" t="s">
        <v>32</v>
      </c>
      <c r="C31" s="72"/>
      <c r="D31" s="72"/>
      <c r="G31" s="22">
        <v>0</v>
      </c>
      <c r="H31" s="24">
        <v>0</v>
      </c>
      <c r="I31" s="26"/>
      <c r="J31" s="24">
        <v>0</v>
      </c>
      <c r="K31" s="24">
        <v>0</v>
      </c>
      <c r="L31" s="48"/>
      <c r="N31" s="88"/>
    </row>
    <row r="32" spans="1:14" s="87" customFormat="1" ht="18.75">
      <c r="A32" s="85"/>
      <c r="B32" s="75" t="s">
        <v>31</v>
      </c>
      <c r="C32" s="76"/>
      <c r="D32" s="72"/>
      <c r="G32" s="22">
        <v>0</v>
      </c>
      <c r="H32" s="22">
        <v>0</v>
      </c>
      <c r="I32" s="154"/>
      <c r="J32" s="22">
        <v>0</v>
      </c>
      <c r="K32" s="22">
        <v>0</v>
      </c>
      <c r="L32" s="48"/>
      <c r="N32" s="88"/>
    </row>
    <row r="33" spans="1:14" s="87" customFormat="1" ht="18.75">
      <c r="A33" s="85"/>
      <c r="B33" s="48"/>
      <c r="C33" s="72"/>
      <c r="D33" s="72"/>
      <c r="G33" s="25" t="s">
        <v>3</v>
      </c>
      <c r="H33" s="25" t="s">
        <v>3</v>
      </c>
      <c r="I33" s="154"/>
      <c r="J33" s="25" t="s">
        <v>3</v>
      </c>
      <c r="K33" s="25" t="s">
        <v>3</v>
      </c>
      <c r="L33" s="48"/>
      <c r="N33" s="88"/>
    </row>
    <row r="34" spans="1:14" s="87" customFormat="1" ht="18.75">
      <c r="A34" s="85"/>
      <c r="B34" s="93" t="s">
        <v>33</v>
      </c>
      <c r="C34" s="72"/>
      <c r="D34" s="72"/>
      <c r="G34" s="29">
        <f>SUM(G28:G33)</f>
        <v>-4026</v>
      </c>
      <c r="H34" s="29">
        <f>SUM(H28:H33)</f>
        <v>-4375</v>
      </c>
      <c r="I34" s="29"/>
      <c r="J34" s="29">
        <f>SUM(J28:J33)</f>
        <v>-11899</v>
      </c>
      <c r="K34" s="29">
        <f>SUM(K28:K33)</f>
        <v>-13032</v>
      </c>
      <c r="L34" s="48"/>
      <c r="N34" s="88"/>
    </row>
    <row r="35" spans="1:14" s="87" customFormat="1" ht="18.75">
      <c r="A35" s="85"/>
      <c r="B35" s="72"/>
      <c r="C35" s="72"/>
      <c r="D35" s="69"/>
      <c r="G35" s="22"/>
      <c r="H35" s="24"/>
      <c r="I35" s="26"/>
      <c r="J35" s="24"/>
      <c r="K35" s="24"/>
      <c r="L35" s="48"/>
      <c r="N35" s="88"/>
    </row>
    <row r="36" spans="1:14" s="87" customFormat="1" ht="18.75">
      <c r="A36" s="85"/>
      <c r="B36" s="72"/>
      <c r="C36" s="72"/>
      <c r="D36" s="72"/>
      <c r="G36" s="22"/>
      <c r="H36" s="153"/>
      <c r="I36" s="81"/>
      <c r="J36" s="39"/>
      <c r="K36" s="39"/>
      <c r="L36" s="48"/>
      <c r="N36" s="88"/>
    </row>
    <row r="37" spans="1:14" s="87" customFormat="1" ht="18.75">
      <c r="A37" s="85"/>
      <c r="B37" s="72" t="s">
        <v>66</v>
      </c>
      <c r="C37" s="72"/>
      <c r="D37" s="95"/>
      <c r="G37" s="22"/>
      <c r="H37" s="155"/>
      <c r="I37" s="81"/>
      <c r="J37" s="40"/>
      <c r="K37" s="40"/>
      <c r="L37" s="48"/>
      <c r="N37" s="88"/>
    </row>
    <row r="38" spans="1:14" s="87" customFormat="1" ht="18.75">
      <c r="A38" s="85"/>
      <c r="B38" s="72" t="s">
        <v>16</v>
      </c>
      <c r="C38" s="72"/>
      <c r="D38" s="95"/>
      <c r="G38" s="22"/>
      <c r="H38" s="155"/>
      <c r="I38" s="81"/>
      <c r="J38" s="40"/>
      <c r="K38" s="40"/>
      <c r="L38" s="48"/>
      <c r="N38" s="88"/>
    </row>
    <row r="39" spans="1:14" s="87" customFormat="1" ht="18.75">
      <c r="A39" s="85"/>
      <c r="B39" s="72" t="s">
        <v>15</v>
      </c>
      <c r="C39" s="72"/>
      <c r="D39" s="95"/>
      <c r="G39" s="22"/>
      <c r="H39" s="155"/>
      <c r="I39" s="81"/>
      <c r="J39" s="40"/>
      <c r="K39" s="40"/>
      <c r="L39" s="48"/>
      <c r="N39" s="88"/>
    </row>
    <row r="40" spans="1:14" s="87" customFormat="1" ht="18.75">
      <c r="A40" s="85"/>
      <c r="B40" s="95" t="s">
        <v>4</v>
      </c>
      <c r="C40" s="72" t="s">
        <v>50</v>
      </c>
      <c r="D40" s="95"/>
      <c r="G40" s="22"/>
      <c r="H40" s="153"/>
      <c r="I40" s="81"/>
      <c r="J40" s="39"/>
      <c r="K40" s="39"/>
      <c r="L40" s="48"/>
      <c r="N40" s="88"/>
    </row>
    <row r="41" spans="1:14" s="87" customFormat="1" ht="18.75">
      <c r="A41" s="85"/>
      <c r="B41" s="68"/>
      <c r="C41" s="72"/>
      <c r="D41" s="95"/>
      <c r="G41" s="43">
        <f>G34*100/53732</f>
        <v>-7.492741755378545</v>
      </c>
      <c r="H41" s="156">
        <f>H34*100/53732</f>
        <v>-8.14226159458051</v>
      </c>
      <c r="I41" s="81"/>
      <c r="J41" s="41">
        <f>J34*100/53732</f>
        <v>-22.145090448894514</v>
      </c>
      <c r="K41" s="41">
        <f>K34*100/53732</f>
        <v>-24.253703565845306</v>
      </c>
      <c r="L41" s="48"/>
      <c r="N41" s="88"/>
    </row>
    <row r="42" spans="1:14" s="87" customFormat="1" ht="18.75">
      <c r="A42" s="85"/>
      <c r="B42" s="68"/>
      <c r="C42" s="72"/>
      <c r="D42" s="95"/>
      <c r="G42" s="22"/>
      <c r="H42" s="155"/>
      <c r="I42" s="81"/>
      <c r="J42" s="42"/>
      <c r="K42" s="40"/>
      <c r="L42" s="48"/>
      <c r="N42" s="88"/>
    </row>
    <row r="43" spans="1:14" s="87" customFormat="1" ht="18.75">
      <c r="A43" s="85"/>
      <c r="B43" s="68" t="s">
        <v>5</v>
      </c>
      <c r="C43" s="72" t="s">
        <v>51</v>
      </c>
      <c r="D43" s="95"/>
      <c r="G43" s="22"/>
      <c r="H43" s="155"/>
      <c r="I43" s="81"/>
      <c r="J43" s="42"/>
      <c r="K43" s="40"/>
      <c r="L43" s="48"/>
      <c r="N43" s="88"/>
    </row>
    <row r="44" spans="1:14" s="87" customFormat="1" ht="18.75">
      <c r="A44" s="85"/>
      <c r="B44" s="68"/>
      <c r="C44" s="72"/>
      <c r="D44" s="95"/>
      <c r="G44" s="22">
        <v>0</v>
      </c>
      <c r="H44" s="157">
        <v>0</v>
      </c>
      <c r="I44" s="81"/>
      <c r="J44" s="43">
        <v>0</v>
      </c>
      <c r="K44" s="43">
        <v>0</v>
      </c>
      <c r="L44" s="48"/>
      <c r="N44" s="88"/>
    </row>
    <row r="45" spans="1:14" s="5" customFormat="1" ht="18.75">
      <c r="A45" s="49"/>
      <c r="B45" s="69"/>
      <c r="C45" s="69"/>
      <c r="D45" s="6"/>
      <c r="E45" s="9"/>
      <c r="F45" s="1"/>
      <c r="G45" s="30"/>
      <c r="H45" s="158"/>
      <c r="I45" s="10"/>
      <c r="J45" s="44"/>
      <c r="K45" s="11"/>
      <c r="L45" s="6"/>
      <c r="N45" s="57"/>
    </row>
    <row r="46" spans="1:14" s="5" customFormat="1" ht="18.75">
      <c r="A46" s="49"/>
      <c r="B46" s="69"/>
      <c r="C46" s="69" t="s">
        <v>52</v>
      </c>
      <c r="D46" s="6"/>
      <c r="E46" s="9"/>
      <c r="F46" s="1"/>
      <c r="G46" s="97"/>
      <c r="H46" s="98"/>
      <c r="I46" s="52"/>
      <c r="J46" s="99"/>
      <c r="K46" s="100"/>
      <c r="L46" s="6"/>
      <c r="N46" s="57"/>
    </row>
    <row r="47" spans="1:14" s="5" customFormat="1" ht="18.75">
      <c r="A47" s="49"/>
      <c r="B47" s="69"/>
      <c r="C47" s="69" t="s">
        <v>57</v>
      </c>
      <c r="D47" s="6"/>
      <c r="E47" s="9"/>
      <c r="F47" s="1"/>
      <c r="G47" s="97"/>
      <c r="H47" s="98"/>
      <c r="I47" s="52"/>
      <c r="J47" s="99"/>
      <c r="K47" s="100"/>
      <c r="L47" s="6"/>
      <c r="N47" s="57"/>
    </row>
    <row r="48" spans="1:14" s="5" customFormat="1" ht="18.75">
      <c r="A48" s="49"/>
      <c r="B48" s="69"/>
      <c r="C48" s="69"/>
      <c r="D48" s="6"/>
      <c r="E48" s="9"/>
      <c r="F48" s="1"/>
      <c r="G48" s="97"/>
      <c r="H48" s="98"/>
      <c r="I48" s="52"/>
      <c r="J48" s="99"/>
      <c r="K48" s="100"/>
      <c r="L48" s="6"/>
      <c r="N48" s="57"/>
    </row>
    <row r="49" spans="1:14" s="5" customFormat="1" ht="18.75">
      <c r="A49" s="49"/>
      <c r="B49" s="69"/>
      <c r="C49" s="69"/>
      <c r="D49" s="6"/>
      <c r="E49" s="9"/>
      <c r="F49" s="1"/>
      <c r="G49" s="97"/>
      <c r="H49" s="98"/>
      <c r="I49" s="52"/>
      <c r="J49" s="99"/>
      <c r="K49" s="100"/>
      <c r="L49" s="6"/>
      <c r="N49" s="57"/>
    </row>
    <row r="50" spans="1:14" s="5" customFormat="1" ht="6.75" customHeight="1">
      <c r="A50" s="49"/>
      <c r="B50" s="69"/>
      <c r="C50" s="69"/>
      <c r="D50" s="6"/>
      <c r="E50" s="9"/>
      <c r="F50" s="1"/>
      <c r="G50" s="97"/>
      <c r="H50" s="98"/>
      <c r="I50" s="52"/>
      <c r="J50" s="99"/>
      <c r="K50" s="100"/>
      <c r="L50" s="6"/>
      <c r="N50" s="57"/>
    </row>
    <row r="51" spans="1:14" s="5" customFormat="1" ht="18" customHeight="1">
      <c r="A51" s="49" t="s">
        <v>93</v>
      </c>
      <c r="B51" s="69"/>
      <c r="C51" s="69"/>
      <c r="D51" s="6"/>
      <c r="E51" s="9"/>
      <c r="F51" s="1"/>
      <c r="G51" s="97"/>
      <c r="H51" s="98"/>
      <c r="I51" s="52"/>
      <c r="J51" s="99"/>
      <c r="K51" s="100"/>
      <c r="L51" s="6"/>
      <c r="N51" s="57"/>
    </row>
    <row r="52" spans="1:22" ht="18.75">
      <c r="A52" s="66" t="s">
        <v>53</v>
      </c>
      <c r="B52" s="67"/>
      <c r="C52" s="67"/>
      <c r="D52" s="48"/>
      <c r="E52" s="68"/>
      <c r="F52" s="48"/>
      <c r="G52" s="31"/>
      <c r="H52" s="13"/>
      <c r="I52" s="13"/>
      <c r="J52" s="13"/>
      <c r="K52" s="13"/>
      <c r="L52" s="48"/>
      <c r="M52" s="66"/>
      <c r="O52" s="48"/>
      <c r="P52" s="48"/>
      <c r="Q52" s="48"/>
      <c r="R52" s="48"/>
      <c r="S52" s="48"/>
      <c r="T52" s="48"/>
      <c r="U52" s="48"/>
      <c r="V52" s="48"/>
    </row>
    <row r="53" spans="1:22" ht="18.75">
      <c r="A53" s="69"/>
      <c r="B53" s="66"/>
      <c r="C53" s="66"/>
      <c r="D53" s="48"/>
      <c r="E53" s="48"/>
      <c r="F53" s="48"/>
      <c r="H53" s="70"/>
      <c r="I53" s="16"/>
      <c r="K53" s="45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ht="18.75">
      <c r="A54" s="69"/>
      <c r="D54" s="48"/>
      <c r="E54" s="48"/>
      <c r="F54" s="48"/>
      <c r="G54" s="121" t="s">
        <v>54</v>
      </c>
      <c r="H54" s="122"/>
      <c r="I54" s="121"/>
      <c r="J54" s="121" t="s">
        <v>54</v>
      </c>
      <c r="K54" s="45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ht="18.75">
      <c r="A55" s="69"/>
      <c r="D55" s="48"/>
      <c r="E55" s="48"/>
      <c r="F55" s="48"/>
      <c r="G55" s="16" t="str">
        <f>+G8</f>
        <v>30-09-02</v>
      </c>
      <c r="H55" s="70"/>
      <c r="I55" s="16"/>
      <c r="J55" s="46" t="s">
        <v>17</v>
      </c>
      <c r="K55" s="71"/>
      <c r="L55" s="48"/>
      <c r="M55" s="48"/>
      <c r="N55" s="48"/>
      <c r="O55" s="48"/>
      <c r="P55" s="48"/>
      <c r="Q55" s="48"/>
      <c r="R55" s="16"/>
      <c r="S55" s="70"/>
      <c r="T55" s="16"/>
      <c r="U55" s="46"/>
      <c r="V55" s="48"/>
    </row>
    <row r="56" spans="1:22" ht="18.75">
      <c r="A56" s="69"/>
      <c r="D56" s="72"/>
      <c r="E56" s="72"/>
      <c r="F56" s="72"/>
      <c r="G56" s="16" t="s">
        <v>2</v>
      </c>
      <c r="H56" s="73"/>
      <c r="I56" s="16"/>
      <c r="J56" s="45" t="s">
        <v>2</v>
      </c>
      <c r="K56" s="73"/>
      <c r="L56" s="48"/>
      <c r="M56" s="48"/>
      <c r="N56" s="48"/>
      <c r="O56" s="48"/>
      <c r="P56" s="48"/>
      <c r="Q56" s="48"/>
      <c r="R56" s="16"/>
      <c r="S56" s="73"/>
      <c r="T56" s="16"/>
      <c r="U56" s="45"/>
      <c r="V56" s="48"/>
    </row>
    <row r="57" spans="1:22" ht="18.75">
      <c r="A57" s="69"/>
      <c r="B57" s="74" t="s">
        <v>18</v>
      </c>
      <c r="C57" s="74"/>
      <c r="D57" s="72"/>
      <c r="E57" s="72"/>
      <c r="F57" s="72"/>
      <c r="G57" s="16"/>
      <c r="H57" s="73"/>
      <c r="I57" s="16"/>
      <c r="J57" s="45"/>
      <c r="K57" s="73"/>
      <c r="L57" s="48"/>
      <c r="M57" s="74"/>
      <c r="N57" s="74"/>
      <c r="O57" s="72"/>
      <c r="P57" s="72"/>
      <c r="Q57" s="72"/>
      <c r="R57" s="16"/>
      <c r="S57" s="73"/>
      <c r="T57" s="16"/>
      <c r="U57" s="45"/>
      <c r="V57" s="48"/>
    </row>
    <row r="58" spans="1:22" ht="18.75">
      <c r="A58" s="69"/>
      <c r="D58" s="72" t="s">
        <v>13</v>
      </c>
      <c r="E58" s="72"/>
      <c r="F58" s="72"/>
      <c r="G58" s="16">
        <v>81417</v>
      </c>
      <c r="H58" s="13"/>
      <c r="I58" s="16"/>
      <c r="J58" s="16">
        <v>83179</v>
      </c>
      <c r="K58" s="13"/>
      <c r="L58" s="48"/>
      <c r="M58" s="69"/>
      <c r="N58" s="72"/>
      <c r="O58" s="48"/>
      <c r="P58" s="72"/>
      <c r="Q58" s="72"/>
      <c r="R58" s="16"/>
      <c r="S58" s="13"/>
      <c r="T58" s="16"/>
      <c r="U58" s="16"/>
      <c r="V58" s="48"/>
    </row>
    <row r="59" spans="1:22" ht="18.75">
      <c r="A59" s="69"/>
      <c r="D59" s="72"/>
      <c r="E59" s="72" t="s">
        <v>95</v>
      </c>
      <c r="F59" s="72"/>
      <c r="G59" s="16">
        <v>16161</v>
      </c>
      <c r="H59" s="13"/>
      <c r="I59" s="16"/>
      <c r="J59" s="16">
        <v>16161</v>
      </c>
      <c r="K59" s="13"/>
      <c r="L59" s="48"/>
      <c r="M59" s="69"/>
      <c r="N59" s="72"/>
      <c r="O59" s="48"/>
      <c r="P59" s="72"/>
      <c r="Q59" s="72"/>
      <c r="R59" s="16"/>
      <c r="S59" s="13"/>
      <c r="T59" s="16"/>
      <c r="U59" s="16"/>
      <c r="V59" s="48"/>
    </row>
    <row r="60" spans="1:22" ht="18.75">
      <c r="A60" s="69"/>
      <c r="D60" s="72" t="s">
        <v>96</v>
      </c>
      <c r="E60" s="72"/>
      <c r="F60" s="72"/>
      <c r="G60" s="16">
        <v>0</v>
      </c>
      <c r="H60" s="13"/>
      <c r="I60" s="16"/>
      <c r="J60" s="16">
        <v>0</v>
      </c>
      <c r="K60" s="13"/>
      <c r="L60" s="48"/>
      <c r="M60" s="69"/>
      <c r="N60" s="72"/>
      <c r="O60" s="48"/>
      <c r="P60" s="72"/>
      <c r="Q60" s="72"/>
      <c r="R60" s="16"/>
      <c r="S60" s="13"/>
      <c r="T60" s="16"/>
      <c r="U60" s="16"/>
      <c r="V60" s="48"/>
    </row>
    <row r="61" spans="1:22" ht="18.75">
      <c r="A61" s="69"/>
      <c r="D61" s="72" t="s">
        <v>97</v>
      </c>
      <c r="E61" s="72"/>
      <c r="F61" s="72"/>
      <c r="G61" s="16">
        <v>350</v>
      </c>
      <c r="H61" s="13"/>
      <c r="I61" s="16"/>
      <c r="J61" s="16">
        <v>350</v>
      </c>
      <c r="K61" s="13"/>
      <c r="L61" s="48"/>
      <c r="M61" s="69"/>
      <c r="N61" s="72"/>
      <c r="O61" s="48"/>
      <c r="P61" s="72"/>
      <c r="Q61" s="72"/>
      <c r="R61" s="16"/>
      <c r="S61" s="13"/>
      <c r="T61" s="16"/>
      <c r="U61" s="16"/>
      <c r="V61" s="48"/>
    </row>
    <row r="62" spans="1:22" ht="18.75">
      <c r="A62" s="69"/>
      <c r="D62" s="72" t="s">
        <v>98</v>
      </c>
      <c r="E62" s="72"/>
      <c r="F62" s="72"/>
      <c r="G62" s="16">
        <v>16667</v>
      </c>
      <c r="H62" s="13"/>
      <c r="I62" s="16"/>
      <c r="J62" s="16">
        <v>17778</v>
      </c>
      <c r="K62" s="13"/>
      <c r="L62" s="48"/>
      <c r="M62" s="69"/>
      <c r="N62" s="48"/>
      <c r="O62" s="72"/>
      <c r="P62" s="48"/>
      <c r="Q62" s="48"/>
      <c r="R62" s="60"/>
      <c r="S62" s="48"/>
      <c r="T62" s="48"/>
      <c r="U62" s="60"/>
      <c r="V62" s="48"/>
    </row>
    <row r="63" spans="1:22" ht="18.75">
      <c r="A63" s="69"/>
      <c r="D63" s="72"/>
      <c r="E63" s="72"/>
      <c r="F63" s="72"/>
      <c r="G63" s="63">
        <v>0</v>
      </c>
      <c r="H63" s="13"/>
      <c r="I63" s="16"/>
      <c r="J63" s="63">
        <v>0</v>
      </c>
      <c r="K63" s="13"/>
      <c r="L63" s="48"/>
      <c r="M63" s="69"/>
      <c r="N63" s="69"/>
      <c r="O63" s="72"/>
      <c r="P63" s="72"/>
      <c r="Q63" s="72"/>
      <c r="R63" s="16"/>
      <c r="S63" s="13"/>
      <c r="T63" s="16"/>
      <c r="U63" s="16"/>
      <c r="V63" s="48"/>
    </row>
    <row r="64" spans="1:22" ht="18.75">
      <c r="A64" s="69"/>
      <c r="D64" s="72"/>
      <c r="E64" s="72"/>
      <c r="F64" s="72"/>
      <c r="G64" s="63">
        <f>SUM(G58:G62)</f>
        <v>114595</v>
      </c>
      <c r="H64" s="13"/>
      <c r="I64" s="16"/>
      <c r="J64" s="63">
        <f>SUM(J58:J62)</f>
        <v>117468</v>
      </c>
      <c r="K64" s="13"/>
      <c r="L64" s="48"/>
      <c r="M64" s="69"/>
      <c r="N64" s="69"/>
      <c r="O64" s="72"/>
      <c r="P64" s="72"/>
      <c r="Q64" s="72"/>
      <c r="R64" s="16"/>
      <c r="S64" s="13"/>
      <c r="T64" s="16"/>
      <c r="U64" s="16"/>
      <c r="V64" s="48"/>
    </row>
    <row r="65" spans="1:22" ht="18.75">
      <c r="A65" s="69"/>
      <c r="B65" s="75" t="s">
        <v>6</v>
      </c>
      <c r="C65" s="75"/>
      <c r="D65" s="76"/>
      <c r="E65" s="72"/>
      <c r="F65" s="72"/>
      <c r="G65" s="16"/>
      <c r="H65" s="13"/>
      <c r="I65" s="16"/>
      <c r="J65" s="16"/>
      <c r="K65" s="13"/>
      <c r="L65" s="48"/>
      <c r="M65" s="69"/>
      <c r="N65" s="72"/>
      <c r="O65" s="48"/>
      <c r="P65" s="72"/>
      <c r="Q65" s="72"/>
      <c r="R65" s="16"/>
      <c r="S65" s="13"/>
      <c r="T65" s="16"/>
      <c r="U65" s="16"/>
      <c r="V65" s="48"/>
    </row>
    <row r="66" spans="1:22" ht="18.75">
      <c r="A66" s="69"/>
      <c r="D66" s="72" t="s">
        <v>99</v>
      </c>
      <c r="E66" s="72"/>
      <c r="F66" s="72"/>
      <c r="G66" s="16">
        <v>7276</v>
      </c>
      <c r="H66" s="13"/>
      <c r="I66" s="16"/>
      <c r="J66" s="16">
        <v>8986</v>
      </c>
      <c r="K66" s="13"/>
      <c r="L66" s="48"/>
      <c r="M66" s="69"/>
      <c r="N66" s="72"/>
      <c r="O66" s="48"/>
      <c r="P66" s="72"/>
      <c r="Q66" s="72"/>
      <c r="R66" s="63"/>
      <c r="S66" s="13"/>
      <c r="T66" s="16"/>
      <c r="U66" s="63"/>
      <c r="V66" s="48"/>
    </row>
    <row r="67" spans="1:22" ht="18.75">
      <c r="A67" s="69"/>
      <c r="D67" s="72" t="s">
        <v>100</v>
      </c>
      <c r="E67" s="72"/>
      <c r="F67" s="72"/>
      <c r="G67" s="16">
        <f>7176+2707</f>
        <v>9883</v>
      </c>
      <c r="H67" s="13"/>
      <c r="I67" s="16"/>
      <c r="J67" s="16">
        <v>9827</v>
      </c>
      <c r="K67" s="13"/>
      <c r="L67" s="48"/>
      <c r="M67" s="69"/>
      <c r="N67" s="72"/>
      <c r="O67" s="48"/>
      <c r="P67" s="72"/>
      <c r="Q67" s="72"/>
      <c r="R67" s="63"/>
      <c r="S67" s="13"/>
      <c r="T67" s="16"/>
      <c r="U67" s="63"/>
      <c r="V67" s="48"/>
    </row>
    <row r="68" spans="1:22" ht="18.75">
      <c r="A68" s="69"/>
      <c r="D68" s="72" t="s">
        <v>101</v>
      </c>
      <c r="E68" s="72"/>
      <c r="F68" s="72"/>
      <c r="G68" s="63">
        <f>501+218</f>
        <v>719</v>
      </c>
      <c r="H68" s="13"/>
      <c r="I68" s="16"/>
      <c r="J68" s="63">
        <v>859</v>
      </c>
      <c r="K68" s="13"/>
      <c r="L68" s="48"/>
      <c r="M68" s="69"/>
      <c r="N68" s="69"/>
      <c r="O68" s="72"/>
      <c r="P68" s="72"/>
      <c r="Q68" s="72"/>
      <c r="R68" s="63"/>
      <c r="S68" s="13"/>
      <c r="T68" s="16"/>
      <c r="U68" s="63"/>
      <c r="V68" s="48"/>
    </row>
    <row r="69" spans="1:22" ht="18.75">
      <c r="A69" s="69"/>
      <c r="D69" s="72"/>
      <c r="E69" s="72"/>
      <c r="F69" s="72"/>
      <c r="G69" s="63">
        <f>SUM(G66:G68)</f>
        <v>17878</v>
      </c>
      <c r="H69" s="13"/>
      <c r="I69" s="16"/>
      <c r="J69" s="63">
        <f>SUM(J66:J68)</f>
        <v>19672</v>
      </c>
      <c r="K69" s="13"/>
      <c r="L69" s="48"/>
      <c r="M69" s="75"/>
      <c r="N69" s="75"/>
      <c r="O69" s="76"/>
      <c r="P69" s="72"/>
      <c r="Q69" s="72"/>
      <c r="R69" s="16"/>
      <c r="S69" s="13"/>
      <c r="T69" s="16"/>
      <c r="U69" s="16"/>
      <c r="V69" s="48"/>
    </row>
    <row r="70" spans="1:22" ht="18.75">
      <c r="A70" s="69"/>
      <c r="B70" s="75" t="s">
        <v>21</v>
      </c>
      <c r="C70" s="75"/>
      <c r="D70" s="76"/>
      <c r="E70" s="72"/>
      <c r="F70" s="72"/>
      <c r="G70" s="16"/>
      <c r="H70" s="13"/>
      <c r="I70" s="16"/>
      <c r="J70" s="16"/>
      <c r="K70" s="13"/>
      <c r="L70" s="48"/>
      <c r="M70" s="69"/>
      <c r="N70" s="72"/>
      <c r="O70" s="48"/>
      <c r="P70" s="72"/>
      <c r="Q70" s="72"/>
      <c r="R70" s="16"/>
      <c r="S70" s="13"/>
      <c r="T70" s="16"/>
      <c r="U70" s="16"/>
      <c r="V70" s="48"/>
    </row>
    <row r="71" spans="1:22" ht="18.75">
      <c r="A71" s="69"/>
      <c r="D71" s="72" t="s">
        <v>102</v>
      </c>
      <c r="E71" s="72"/>
      <c r="F71" s="72"/>
      <c r="G71" s="16">
        <f>10064+29558</f>
        <v>39622</v>
      </c>
      <c r="H71" s="13"/>
      <c r="I71" s="16"/>
      <c r="J71" s="16">
        <v>37598</v>
      </c>
      <c r="K71" s="13"/>
      <c r="L71" s="48"/>
      <c r="M71" s="69"/>
      <c r="N71" s="72"/>
      <c r="O71" s="48"/>
      <c r="P71" s="72"/>
      <c r="Q71" s="159"/>
      <c r="R71" s="60"/>
      <c r="S71" s="60"/>
      <c r="T71" s="48"/>
      <c r="U71" s="60"/>
      <c r="V71" s="48"/>
    </row>
    <row r="72" spans="1:22" ht="18.75">
      <c r="A72" s="69"/>
      <c r="D72" s="72" t="s">
        <v>103</v>
      </c>
      <c r="E72" s="72"/>
      <c r="F72" s="72"/>
      <c r="G72" s="16">
        <v>98935</v>
      </c>
      <c r="H72" s="13"/>
      <c r="I72" s="16"/>
      <c r="J72" s="16">
        <v>97740</v>
      </c>
      <c r="K72" s="13"/>
      <c r="L72" s="48"/>
      <c r="M72" s="69"/>
      <c r="N72" s="72"/>
      <c r="O72" s="72"/>
      <c r="P72" s="72"/>
      <c r="Q72" s="159"/>
      <c r="R72" s="133"/>
      <c r="S72" s="60"/>
      <c r="T72" s="48"/>
      <c r="U72" s="77"/>
      <c r="V72" s="48"/>
    </row>
    <row r="73" spans="1:22" ht="18.75">
      <c r="A73" s="69"/>
      <c r="D73" s="72" t="s">
        <v>19</v>
      </c>
      <c r="E73" s="72"/>
      <c r="F73" s="72"/>
      <c r="G73" s="16">
        <v>703</v>
      </c>
      <c r="H73" s="13"/>
      <c r="I73" s="16"/>
      <c r="J73" s="16">
        <v>703</v>
      </c>
      <c r="K73" s="13"/>
      <c r="L73" s="48"/>
      <c r="M73" s="69"/>
      <c r="N73" s="48"/>
      <c r="O73" s="72"/>
      <c r="P73" s="48"/>
      <c r="Q73" s="159"/>
      <c r="R73" s="16"/>
      <c r="S73" s="73"/>
      <c r="T73" s="16"/>
      <c r="U73" s="15"/>
      <c r="V73" s="48"/>
    </row>
    <row r="74" spans="1:22" ht="18.75">
      <c r="A74" s="69"/>
      <c r="D74" s="72"/>
      <c r="E74" s="72"/>
      <c r="F74" s="72"/>
      <c r="G74" s="63">
        <v>0</v>
      </c>
      <c r="H74" s="13"/>
      <c r="I74" s="16"/>
      <c r="J74" s="63">
        <v>0</v>
      </c>
      <c r="K74" s="13"/>
      <c r="L74" s="48"/>
      <c r="M74" s="69"/>
      <c r="N74" s="69"/>
      <c r="O74" s="72"/>
      <c r="P74" s="48"/>
      <c r="Q74" s="159"/>
      <c r="R74" s="16"/>
      <c r="S74" s="73"/>
      <c r="T74" s="16"/>
      <c r="U74" s="27"/>
      <c r="V74" s="48"/>
    </row>
    <row r="75" spans="1:22" ht="18.75">
      <c r="A75" s="69"/>
      <c r="D75" s="72"/>
      <c r="E75" s="72"/>
      <c r="F75" s="72"/>
      <c r="G75" s="63">
        <f>SUM(G71:G74)</f>
        <v>139260</v>
      </c>
      <c r="H75" s="13"/>
      <c r="I75" s="16"/>
      <c r="J75" s="63">
        <f>SUM(J71:J74)</f>
        <v>136041</v>
      </c>
      <c r="K75" s="13"/>
      <c r="L75" s="48"/>
      <c r="M75" s="69"/>
      <c r="N75" s="72"/>
      <c r="O75" s="48"/>
      <c r="P75" s="48"/>
      <c r="Q75" s="60"/>
      <c r="R75" s="60"/>
      <c r="S75" s="60"/>
      <c r="T75" s="48"/>
      <c r="U75" s="60"/>
      <c r="V75" s="48"/>
    </row>
    <row r="76" spans="1:22" ht="18.75">
      <c r="A76" s="69"/>
      <c r="D76" s="72"/>
      <c r="E76" s="72"/>
      <c r="F76" s="72"/>
      <c r="G76" s="63"/>
      <c r="H76" s="13"/>
      <c r="I76" s="16"/>
      <c r="J76" s="63"/>
      <c r="K76" s="13"/>
      <c r="L76" s="48"/>
      <c r="M76" s="69"/>
      <c r="N76" s="69"/>
      <c r="O76" s="72"/>
      <c r="P76" s="48"/>
      <c r="Q76" s="159"/>
      <c r="R76" s="16"/>
      <c r="S76" s="73"/>
      <c r="T76" s="16"/>
      <c r="U76" s="28"/>
      <c r="V76" s="48"/>
    </row>
    <row r="77" spans="1:22" ht="18.75">
      <c r="A77" s="69"/>
      <c r="B77" s="75" t="s">
        <v>20</v>
      </c>
      <c r="C77" s="75"/>
      <c r="D77" s="76"/>
      <c r="E77" s="72"/>
      <c r="F77" s="72"/>
      <c r="G77" s="16">
        <f>+G69-G75</f>
        <v>-121382</v>
      </c>
      <c r="H77" s="13"/>
      <c r="I77" s="16"/>
      <c r="J77" s="16">
        <f>+J69-J75</f>
        <v>-116369</v>
      </c>
      <c r="K77" s="13"/>
      <c r="L77" s="48"/>
      <c r="M77" s="69"/>
      <c r="N77" s="69"/>
      <c r="O77" s="72"/>
      <c r="P77" s="72"/>
      <c r="Q77" s="159"/>
      <c r="R77" s="63"/>
      <c r="S77" s="73"/>
      <c r="T77" s="16"/>
      <c r="U77" s="78"/>
      <c r="V77" s="48"/>
    </row>
    <row r="78" spans="1:22" ht="21">
      <c r="A78" s="69"/>
      <c r="G78" s="123">
        <v>0</v>
      </c>
      <c r="J78" s="123">
        <v>0</v>
      </c>
      <c r="K78" s="13"/>
      <c r="L78" s="48"/>
      <c r="M78" s="69"/>
      <c r="N78" s="69"/>
      <c r="O78" s="48"/>
      <c r="P78" s="48"/>
      <c r="Q78" s="60"/>
      <c r="R78" s="79"/>
      <c r="S78" s="60"/>
      <c r="T78" s="48"/>
      <c r="U78" s="79"/>
      <c r="V78" s="48"/>
    </row>
    <row r="79" spans="1:22" ht="18.75">
      <c r="A79" s="69"/>
      <c r="D79" s="48"/>
      <c r="E79" s="48"/>
      <c r="F79" s="48"/>
      <c r="G79" s="79">
        <f>+G77+G64</f>
        <v>-6787</v>
      </c>
      <c r="H79" s="34"/>
      <c r="I79" s="34"/>
      <c r="J79" s="61">
        <f>+J77+J64</f>
        <v>1099</v>
      </c>
      <c r="K79" s="13"/>
      <c r="L79" s="48"/>
      <c r="M79" s="75"/>
      <c r="N79" s="75"/>
      <c r="O79" s="76"/>
      <c r="P79" s="72"/>
      <c r="Q79" s="159"/>
      <c r="R79" s="16"/>
      <c r="S79" s="73"/>
      <c r="T79" s="16"/>
      <c r="U79" s="16"/>
      <c r="V79" s="48"/>
    </row>
    <row r="80" spans="12:22" ht="18.75">
      <c r="L80" s="48"/>
      <c r="M80" s="69"/>
      <c r="N80" s="72"/>
      <c r="O80" s="72"/>
      <c r="P80" s="72"/>
      <c r="Q80" s="159"/>
      <c r="R80" s="63"/>
      <c r="S80" s="73"/>
      <c r="T80" s="16"/>
      <c r="U80" s="63"/>
      <c r="V80" s="48"/>
    </row>
    <row r="81" spans="1:22" ht="18.75">
      <c r="A81" s="69"/>
      <c r="B81" s="75" t="s">
        <v>22</v>
      </c>
      <c r="C81" s="75"/>
      <c r="D81" s="76"/>
      <c r="E81" s="76"/>
      <c r="F81" s="76"/>
      <c r="G81" s="35"/>
      <c r="H81" s="34"/>
      <c r="I81" s="34"/>
      <c r="K81" s="13"/>
      <c r="L81" s="48"/>
      <c r="M81" s="48"/>
      <c r="N81" s="48"/>
      <c r="O81" s="72"/>
      <c r="P81" s="48"/>
      <c r="Q81" s="60"/>
      <c r="R81" s="16"/>
      <c r="S81" s="73"/>
      <c r="T81" s="16"/>
      <c r="U81" s="28"/>
      <c r="V81" s="48"/>
    </row>
    <row r="82" spans="1:22" ht="18.75">
      <c r="A82" s="69"/>
      <c r="B82" s="48"/>
      <c r="C82" s="48"/>
      <c r="D82" s="75" t="s">
        <v>8</v>
      </c>
      <c r="E82" s="76"/>
      <c r="F82" s="76"/>
      <c r="G82" s="35">
        <v>53732</v>
      </c>
      <c r="H82" s="34"/>
      <c r="I82" s="34"/>
      <c r="J82" s="35">
        <v>53732</v>
      </c>
      <c r="K82" s="13"/>
      <c r="L82" s="48"/>
      <c r="M82" s="69"/>
      <c r="N82" s="69"/>
      <c r="O82" s="72"/>
      <c r="P82" s="72"/>
      <c r="Q82" s="159"/>
      <c r="R82" s="16"/>
      <c r="S82" s="73"/>
      <c r="T82" s="16"/>
      <c r="U82" s="27"/>
      <c r="V82" s="48"/>
    </row>
    <row r="83" spans="1:22" ht="18.75">
      <c r="A83" s="69"/>
      <c r="B83" s="48"/>
      <c r="C83" s="48"/>
      <c r="D83" s="75" t="s">
        <v>104</v>
      </c>
      <c r="E83" s="76"/>
      <c r="F83" s="76"/>
      <c r="G83" s="35">
        <v>114703</v>
      </c>
      <c r="H83" s="34"/>
      <c r="I83" s="34"/>
      <c r="J83" s="35">
        <v>114703</v>
      </c>
      <c r="K83" s="13"/>
      <c r="L83" s="48"/>
      <c r="M83" s="69"/>
      <c r="N83" s="72"/>
      <c r="O83" s="48"/>
      <c r="P83" s="72"/>
      <c r="Q83" s="159"/>
      <c r="R83" s="16"/>
      <c r="S83" s="73"/>
      <c r="T83" s="16"/>
      <c r="U83" s="16"/>
      <c r="V83" s="48"/>
    </row>
    <row r="84" spans="1:22" ht="18.75">
      <c r="A84" s="69"/>
      <c r="D84" s="75" t="s">
        <v>105</v>
      </c>
      <c r="E84" s="76"/>
      <c r="F84" s="72"/>
      <c r="G84" s="63">
        <v>-176747</v>
      </c>
      <c r="H84" s="13"/>
      <c r="I84" s="16"/>
      <c r="J84" s="63">
        <v>-168873</v>
      </c>
      <c r="K84" s="13"/>
      <c r="L84" s="48"/>
      <c r="M84" s="69"/>
      <c r="N84" s="72"/>
      <c r="O84" s="48"/>
      <c r="P84" s="72"/>
      <c r="Q84" s="72"/>
      <c r="R84" s="16"/>
      <c r="S84" s="13"/>
      <c r="T84" s="16"/>
      <c r="U84" s="16"/>
      <c r="V84" s="48"/>
    </row>
    <row r="85" spans="1:22" ht="18.75">
      <c r="A85" s="69"/>
      <c r="B85" s="75" t="s">
        <v>7</v>
      </c>
      <c r="C85" s="75"/>
      <c r="D85" s="69"/>
      <c r="E85" s="72"/>
      <c r="F85" s="72"/>
      <c r="G85" s="16">
        <f>+G84+G83+G82</f>
        <v>-8312</v>
      </c>
      <c r="H85" s="13"/>
      <c r="I85" s="16"/>
      <c r="J85" s="16">
        <f>+J84+J83+J82</f>
        <v>-438</v>
      </c>
      <c r="K85" s="13"/>
      <c r="L85" s="48"/>
      <c r="M85" s="69"/>
      <c r="N85" s="72"/>
      <c r="O85" s="48"/>
      <c r="P85" s="72"/>
      <c r="Q85" s="72"/>
      <c r="R85" s="16"/>
      <c r="S85" s="13"/>
      <c r="T85" s="16"/>
      <c r="U85" s="16"/>
      <c r="V85" s="48"/>
    </row>
    <row r="86" spans="1:22" ht="20.25" customHeight="1">
      <c r="A86" s="69"/>
      <c r="B86" s="75" t="s">
        <v>9</v>
      </c>
      <c r="C86" s="75"/>
      <c r="D86" s="69"/>
      <c r="E86" s="48"/>
      <c r="F86" s="72"/>
      <c r="G86" s="16">
        <v>0</v>
      </c>
      <c r="H86" s="13"/>
      <c r="I86" s="16"/>
      <c r="J86" s="16">
        <v>0</v>
      </c>
      <c r="K86" s="13"/>
      <c r="L86" s="48"/>
      <c r="M86" s="69"/>
      <c r="N86" s="48"/>
      <c r="O86" s="48"/>
      <c r="P86" s="48"/>
      <c r="Q86" s="48"/>
      <c r="R86" s="16"/>
      <c r="S86" s="48"/>
      <c r="T86" s="48"/>
      <c r="U86" s="16"/>
      <c r="V86" s="48"/>
    </row>
    <row r="87" spans="1:22" ht="18.75">
      <c r="A87" s="69"/>
      <c r="B87" s="75"/>
      <c r="C87" s="75"/>
      <c r="D87" s="69"/>
      <c r="E87" s="48"/>
      <c r="F87" s="72"/>
      <c r="G87" s="16"/>
      <c r="H87" s="13"/>
      <c r="I87" s="16"/>
      <c r="J87" s="16"/>
      <c r="K87" s="13"/>
      <c r="L87" s="48"/>
      <c r="M87" s="69"/>
      <c r="N87" s="69"/>
      <c r="O87" s="72"/>
      <c r="P87" s="72"/>
      <c r="Q87" s="72"/>
      <c r="R87" s="63"/>
      <c r="S87" s="13"/>
      <c r="T87" s="16"/>
      <c r="U87" s="63"/>
      <c r="V87" s="48"/>
    </row>
    <row r="88" spans="1:22" ht="18.75">
      <c r="A88" s="69"/>
      <c r="B88" s="74" t="s">
        <v>55</v>
      </c>
      <c r="C88" s="75"/>
      <c r="D88" s="69"/>
      <c r="E88" s="48"/>
      <c r="F88" s="72"/>
      <c r="G88" s="16"/>
      <c r="H88" s="13"/>
      <c r="I88" s="16"/>
      <c r="J88" s="16"/>
      <c r="K88" s="13"/>
      <c r="L88" s="48"/>
      <c r="M88" s="69"/>
      <c r="N88" s="69"/>
      <c r="O88" s="72"/>
      <c r="P88" s="72"/>
      <c r="Q88" s="72"/>
      <c r="R88" s="63"/>
      <c r="S88" s="13"/>
      <c r="T88" s="16"/>
      <c r="U88" s="63"/>
      <c r="V88" s="48"/>
    </row>
    <row r="89" spans="1:22" ht="18.75">
      <c r="A89" s="69"/>
      <c r="B89" s="72" t="s">
        <v>14</v>
      </c>
      <c r="C89" s="75"/>
      <c r="D89" s="69"/>
      <c r="E89" s="48"/>
      <c r="F89" s="72"/>
      <c r="G89" s="16">
        <v>1415</v>
      </c>
      <c r="H89" s="13"/>
      <c r="I89" s="16"/>
      <c r="J89" s="16">
        <v>1415</v>
      </c>
      <c r="K89" s="13"/>
      <c r="L89" s="48"/>
      <c r="M89" s="75"/>
      <c r="N89" s="75"/>
      <c r="O89" s="76"/>
      <c r="P89" s="72"/>
      <c r="Q89" s="72"/>
      <c r="R89" s="16"/>
      <c r="S89" s="13"/>
      <c r="T89" s="16"/>
      <c r="U89" s="16"/>
      <c r="V89" s="48"/>
    </row>
    <row r="90" spans="1:22" ht="18.75">
      <c r="A90" s="69"/>
      <c r="B90" s="75" t="s">
        <v>106</v>
      </c>
      <c r="C90" s="75"/>
      <c r="D90" s="69"/>
      <c r="E90" s="48"/>
      <c r="F90" s="72"/>
      <c r="G90" s="16">
        <v>110</v>
      </c>
      <c r="H90" s="13"/>
      <c r="I90" s="16"/>
      <c r="J90" s="16">
        <v>122</v>
      </c>
      <c r="K90" s="13"/>
      <c r="L90" s="48"/>
      <c r="M90" s="75"/>
      <c r="N90" s="75"/>
      <c r="O90" s="76"/>
      <c r="P90" s="72"/>
      <c r="Q90" s="72"/>
      <c r="R90" s="63"/>
      <c r="S90" s="13"/>
      <c r="T90" s="16"/>
      <c r="U90" s="63"/>
      <c r="V90" s="48"/>
    </row>
    <row r="91" spans="1:22" ht="18.75">
      <c r="A91" s="69"/>
      <c r="D91" s="69"/>
      <c r="E91" s="72"/>
      <c r="F91" s="72"/>
      <c r="G91" s="63">
        <v>0</v>
      </c>
      <c r="H91" s="13"/>
      <c r="I91" s="16"/>
      <c r="J91" s="63">
        <v>0</v>
      </c>
      <c r="K91" s="48"/>
      <c r="L91" s="48"/>
      <c r="M91" s="69"/>
      <c r="N91" s="69"/>
      <c r="O91" s="48"/>
      <c r="P91" s="72"/>
      <c r="Q91" s="72"/>
      <c r="R91" s="61"/>
      <c r="S91" s="31"/>
      <c r="T91" s="16"/>
      <c r="U91" s="61"/>
      <c r="V91" s="48"/>
    </row>
    <row r="92" spans="1:22" ht="19.5" thickBot="1">
      <c r="A92" s="69"/>
      <c r="D92" s="69"/>
      <c r="E92" s="72"/>
      <c r="F92" s="72"/>
      <c r="G92" s="64">
        <f>SUM(G85:G91)</f>
        <v>-6787</v>
      </c>
      <c r="H92" s="13"/>
      <c r="I92" s="16"/>
      <c r="J92" s="64">
        <f>SUM(J85:J91)</f>
        <v>1099</v>
      </c>
      <c r="K92" s="48"/>
      <c r="L92" s="48"/>
      <c r="M92" s="69"/>
      <c r="N92" s="69"/>
      <c r="O92" s="72"/>
      <c r="P92" s="72"/>
      <c r="Q92" s="72"/>
      <c r="R92" s="65"/>
      <c r="S92" s="13"/>
      <c r="T92" s="16"/>
      <c r="U92" s="65"/>
      <c r="V92" s="48"/>
    </row>
    <row r="93" spans="1:22" ht="19.5" thickTop="1">
      <c r="A93" s="69"/>
      <c r="B93" s="72" t="s">
        <v>10</v>
      </c>
      <c r="C93" s="72"/>
      <c r="D93" s="69"/>
      <c r="E93" s="72"/>
      <c r="F93" s="72"/>
      <c r="G93" s="47">
        <f>+(G85-G62)/53732</f>
        <v>-0.46488126256234646</v>
      </c>
      <c r="H93" s="13"/>
      <c r="I93" s="16"/>
      <c r="J93" s="47">
        <f>+(J85-J62)/53732</f>
        <v>-0.3390158564728653</v>
      </c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</row>
    <row r="94" spans="1:22" ht="18.75">
      <c r="A94" s="69"/>
      <c r="D94" s="48"/>
      <c r="E94" s="48"/>
      <c r="F94" s="48"/>
      <c r="G94" s="80"/>
      <c r="H94" s="76"/>
      <c r="I94" s="76"/>
      <c r="J94" s="80"/>
      <c r="K94" s="76"/>
      <c r="L94" s="48"/>
      <c r="M94" s="75"/>
      <c r="N94" s="76"/>
      <c r="O94" s="76"/>
      <c r="P94" s="76"/>
      <c r="Q94" s="160"/>
      <c r="R94" s="160"/>
      <c r="S94" s="160"/>
      <c r="T94" s="76"/>
      <c r="U94" s="76"/>
      <c r="V94" s="76"/>
    </row>
    <row r="95" spans="1:22" ht="18.75">
      <c r="A95" s="69"/>
      <c r="D95" s="72"/>
      <c r="E95" s="72"/>
      <c r="F95" s="72"/>
      <c r="G95" s="16">
        <f>+G79-G92</f>
        <v>0</v>
      </c>
      <c r="H95" s="13"/>
      <c r="J95" s="16">
        <f>+J79-J92</f>
        <v>0</v>
      </c>
      <c r="K95" s="48"/>
      <c r="L95" s="48"/>
      <c r="M95" s="48"/>
      <c r="N95" s="75"/>
      <c r="O95" s="76"/>
      <c r="P95" s="72"/>
      <c r="Q95" s="159"/>
      <c r="R95" s="16"/>
      <c r="S95" s="73"/>
      <c r="T95" s="16"/>
      <c r="U95" s="16"/>
      <c r="V95" s="48"/>
    </row>
    <row r="96" spans="3:22" ht="18.75">
      <c r="C96" s="69" t="s">
        <v>56</v>
      </c>
      <c r="E96" s="9"/>
      <c r="F96" s="1"/>
      <c r="G96" s="97"/>
      <c r="H96" s="98"/>
      <c r="I96" s="52"/>
      <c r="J96" s="99"/>
      <c r="K96" s="100"/>
      <c r="L96" s="48"/>
      <c r="M96" s="48"/>
      <c r="N96" s="75"/>
      <c r="O96" s="76"/>
      <c r="P96" s="76"/>
      <c r="Q96" s="160"/>
      <c r="R96" s="160"/>
      <c r="S96" s="160"/>
      <c r="T96" s="76"/>
      <c r="U96" s="76"/>
      <c r="V96" s="76"/>
    </row>
    <row r="97" spans="3:22" ht="18.75">
      <c r="C97" s="69" t="s">
        <v>57</v>
      </c>
      <c r="E97" s="9"/>
      <c r="F97" s="1"/>
      <c r="G97" s="97"/>
      <c r="H97" s="98"/>
      <c r="I97" s="52"/>
      <c r="J97" s="99"/>
      <c r="K97" s="100"/>
      <c r="L97" s="48"/>
      <c r="M97" s="48"/>
      <c r="N97" s="48"/>
      <c r="O97" s="72"/>
      <c r="P97" s="48"/>
      <c r="Q97" s="159"/>
      <c r="R97" s="16"/>
      <c r="S97" s="73"/>
      <c r="T97" s="16"/>
      <c r="U97" s="28"/>
      <c r="V97" s="48"/>
    </row>
    <row r="98" spans="12:22" ht="18.75">
      <c r="L98" s="48"/>
      <c r="M98" s="48"/>
      <c r="N98" s="48"/>
      <c r="O98" s="72"/>
      <c r="P98" s="48"/>
      <c r="Q98" s="159"/>
      <c r="R98" s="16"/>
      <c r="S98" s="73"/>
      <c r="T98" s="16"/>
      <c r="U98" s="15"/>
      <c r="V98" s="48"/>
    </row>
    <row r="99" spans="12:22" ht="18.75">
      <c r="L99" s="48"/>
      <c r="M99" s="69"/>
      <c r="N99" s="69"/>
      <c r="O99" s="72"/>
      <c r="P99" s="48"/>
      <c r="Q99" s="159"/>
      <c r="R99" s="16"/>
      <c r="S99" s="73"/>
      <c r="T99" s="16"/>
      <c r="U99" s="15"/>
      <c r="V99" s="48"/>
    </row>
    <row r="100" spans="12:22" ht="18.75">
      <c r="L100" s="48"/>
      <c r="M100" s="74"/>
      <c r="N100" s="74"/>
      <c r="O100" s="72"/>
      <c r="P100" s="48"/>
      <c r="Q100" s="159"/>
      <c r="R100" s="16"/>
      <c r="S100" s="73"/>
      <c r="T100" s="16"/>
      <c r="U100" s="15"/>
      <c r="V100" s="48"/>
    </row>
    <row r="101" spans="1:22" ht="18.75">
      <c r="A101" s="69"/>
      <c r="D101" s="72"/>
      <c r="E101" s="72"/>
      <c r="F101" s="72"/>
      <c r="G101" s="16"/>
      <c r="H101" s="13"/>
      <c r="I101" s="16"/>
      <c r="J101" s="16"/>
      <c r="K101" s="48"/>
      <c r="L101" s="48"/>
      <c r="M101" s="48"/>
      <c r="N101" s="69"/>
      <c r="O101" s="72"/>
      <c r="P101" s="48"/>
      <c r="Q101" s="159"/>
      <c r="R101" s="16"/>
      <c r="S101" s="73"/>
      <c r="T101" s="16"/>
      <c r="U101" s="27"/>
      <c r="V101" s="48"/>
    </row>
    <row r="102" spans="1:22" ht="18.75">
      <c r="A102" s="69"/>
      <c r="D102" s="72"/>
      <c r="E102" s="72"/>
      <c r="F102" s="72"/>
      <c r="G102" s="16"/>
      <c r="H102" s="13"/>
      <c r="I102" s="16"/>
      <c r="J102" s="16"/>
      <c r="K102" s="48"/>
      <c r="L102" s="48"/>
      <c r="M102" s="48"/>
      <c r="N102" s="48"/>
      <c r="O102" s="48"/>
      <c r="P102" s="48"/>
      <c r="Q102" s="60"/>
      <c r="R102" s="133"/>
      <c r="S102" s="133"/>
      <c r="T102" s="35"/>
      <c r="U102" s="82"/>
      <c r="V102" s="48"/>
    </row>
    <row r="103" spans="1:22" ht="18.75">
      <c r="A103" s="69"/>
      <c r="D103" s="72"/>
      <c r="E103" s="72"/>
      <c r="F103" s="72"/>
      <c r="G103" s="16"/>
      <c r="H103" s="13"/>
      <c r="I103" s="16"/>
      <c r="J103" s="16"/>
      <c r="K103" s="48"/>
      <c r="L103" s="76"/>
      <c r="M103" s="69"/>
      <c r="N103" s="75"/>
      <c r="O103" s="76"/>
      <c r="P103" s="76"/>
      <c r="Q103" s="160"/>
      <c r="R103" s="63"/>
      <c r="S103" s="73"/>
      <c r="T103" s="16"/>
      <c r="U103" s="63"/>
      <c r="V103" s="48"/>
    </row>
    <row r="104" spans="1:22" ht="18.75">
      <c r="A104" s="69"/>
      <c r="D104" s="72"/>
      <c r="E104" s="72"/>
      <c r="F104" s="72"/>
      <c r="G104" s="16"/>
      <c r="H104" s="13"/>
      <c r="I104" s="16"/>
      <c r="J104" s="16"/>
      <c r="K104" s="48"/>
      <c r="L104" s="48"/>
      <c r="M104" s="75"/>
      <c r="N104" s="69"/>
      <c r="O104" s="72"/>
      <c r="P104" s="72"/>
      <c r="Q104" s="159"/>
      <c r="R104" s="16"/>
      <c r="S104" s="73"/>
      <c r="T104" s="16"/>
      <c r="U104" s="16"/>
      <c r="V104" s="48"/>
    </row>
    <row r="105" spans="1:22" ht="18.75">
      <c r="A105" s="69"/>
      <c r="D105" s="72"/>
      <c r="E105" s="72"/>
      <c r="F105" s="72"/>
      <c r="G105" s="63"/>
      <c r="H105" s="13"/>
      <c r="I105" s="16"/>
      <c r="J105" s="63"/>
      <c r="K105" s="48"/>
      <c r="L105" s="48"/>
      <c r="M105" s="75"/>
      <c r="N105" s="69"/>
      <c r="O105" s="48"/>
      <c r="P105" s="72"/>
      <c r="Q105" s="159"/>
      <c r="R105" s="16"/>
      <c r="S105" s="73"/>
      <c r="T105" s="16"/>
      <c r="U105" s="16"/>
      <c r="V105" s="48"/>
    </row>
    <row r="106" spans="1:22" ht="18.75">
      <c r="A106" s="69"/>
      <c r="D106" s="72"/>
      <c r="E106" s="72"/>
      <c r="F106" s="72"/>
      <c r="G106" s="65"/>
      <c r="H106" s="13"/>
      <c r="I106" s="16"/>
      <c r="J106" s="65"/>
      <c r="K106" s="48"/>
      <c r="L106" s="48"/>
      <c r="M106" s="75"/>
      <c r="N106" s="69"/>
      <c r="O106" s="48"/>
      <c r="P106" s="72"/>
      <c r="Q106" s="159"/>
      <c r="R106" s="16"/>
      <c r="S106" s="73"/>
      <c r="T106" s="16"/>
      <c r="U106" s="16"/>
      <c r="V106" s="48"/>
    </row>
    <row r="107" spans="1:22" ht="18.75">
      <c r="A107" s="69"/>
      <c r="D107" s="72"/>
      <c r="E107" s="72"/>
      <c r="F107" s="72"/>
      <c r="G107" s="32"/>
      <c r="H107" s="73"/>
      <c r="I107" s="81"/>
      <c r="K107" s="48"/>
      <c r="L107" s="48"/>
      <c r="M107" s="74"/>
      <c r="N107" s="69"/>
      <c r="O107" s="48"/>
      <c r="P107" s="48"/>
      <c r="Q107" s="60"/>
      <c r="R107" s="161"/>
      <c r="S107" s="73"/>
      <c r="T107" s="16"/>
      <c r="U107" s="16"/>
      <c r="V107" s="48"/>
    </row>
    <row r="108" spans="1:22" ht="15.75" customHeight="1">
      <c r="A108" s="69"/>
      <c r="D108" s="48"/>
      <c r="E108" s="48"/>
      <c r="F108" s="83"/>
      <c r="G108" s="33"/>
      <c r="H108" s="48"/>
      <c r="I108" s="48"/>
      <c r="J108" s="60"/>
      <c r="K108" s="48"/>
      <c r="L108" s="48"/>
      <c r="M108" s="72"/>
      <c r="N108" s="48"/>
      <c r="O108" s="48"/>
      <c r="P108" s="48"/>
      <c r="Q108" s="60"/>
      <c r="R108" s="16"/>
      <c r="S108" s="73"/>
      <c r="T108" s="16"/>
      <c r="U108" s="16"/>
      <c r="V108" s="48"/>
    </row>
    <row r="109" spans="1:22" ht="21.75" customHeight="1">
      <c r="A109" s="69"/>
      <c r="D109" s="48"/>
      <c r="E109" s="48"/>
      <c r="F109" s="48"/>
      <c r="G109" s="33"/>
      <c r="H109" s="48"/>
      <c r="I109" s="48"/>
      <c r="J109" s="60"/>
      <c r="K109" s="35"/>
      <c r="L109" s="48"/>
      <c r="M109" s="69"/>
      <c r="N109" s="69"/>
      <c r="O109" s="72"/>
      <c r="P109" s="48"/>
      <c r="Q109" s="60"/>
      <c r="R109" s="162"/>
      <c r="S109" s="60"/>
      <c r="T109" s="48"/>
      <c r="U109" s="124"/>
      <c r="V109" s="48"/>
    </row>
    <row r="110" spans="1:22" ht="19.5" thickBot="1">
      <c r="A110" s="69"/>
      <c r="D110" s="48"/>
      <c r="E110" s="48"/>
      <c r="F110" s="48"/>
      <c r="G110" s="33"/>
      <c r="H110" s="48"/>
      <c r="I110" s="48"/>
      <c r="J110" s="60"/>
      <c r="K110" s="35"/>
      <c r="L110" s="48"/>
      <c r="M110" s="69"/>
      <c r="N110" s="69"/>
      <c r="O110" s="72"/>
      <c r="P110" s="48"/>
      <c r="Q110" s="60"/>
      <c r="R110" s="133"/>
      <c r="S110" s="60"/>
      <c r="T110" s="48"/>
      <c r="U110" s="62"/>
      <c r="V110" s="48"/>
    </row>
    <row r="111" spans="1:22" ht="19.5" thickTop="1">
      <c r="A111" s="69"/>
      <c r="D111" s="48"/>
      <c r="E111" s="48"/>
      <c r="F111" s="48"/>
      <c r="H111" s="34"/>
      <c r="I111" s="34"/>
      <c r="K111" s="35"/>
      <c r="L111" s="48"/>
      <c r="M111" s="72"/>
      <c r="N111" s="69"/>
      <c r="O111" s="72"/>
      <c r="P111" s="48"/>
      <c r="Q111" s="60"/>
      <c r="R111" s="47"/>
      <c r="S111" s="60"/>
      <c r="T111" s="48"/>
      <c r="U111" s="47"/>
      <c r="V111" s="48"/>
    </row>
    <row r="112" spans="1:22" ht="18.75">
      <c r="A112" s="69"/>
      <c r="D112" s="48"/>
      <c r="E112" s="48"/>
      <c r="F112" s="48"/>
      <c r="H112" s="34"/>
      <c r="I112" s="34"/>
      <c r="K112" s="35"/>
      <c r="L112" s="48"/>
      <c r="M112" s="69"/>
      <c r="N112" s="69"/>
      <c r="O112" s="72"/>
      <c r="P112" s="48"/>
      <c r="Q112" s="48"/>
      <c r="R112" s="48"/>
      <c r="S112" s="48"/>
      <c r="T112" s="48"/>
      <c r="U112" s="48"/>
      <c r="V112" s="48"/>
    </row>
    <row r="113" spans="1:22" ht="18.75">
      <c r="A113" s="69"/>
      <c r="D113" s="48"/>
      <c r="E113" s="48"/>
      <c r="F113" s="48"/>
      <c r="H113" s="34"/>
      <c r="I113" s="34"/>
      <c r="K113" s="35"/>
      <c r="L113" s="48"/>
      <c r="M113" s="74"/>
      <c r="N113" s="69"/>
      <c r="O113" s="48"/>
      <c r="P113" s="48"/>
      <c r="Q113" s="48"/>
      <c r="R113" s="84"/>
      <c r="S113" s="76"/>
      <c r="T113" s="76"/>
      <c r="U113" s="84"/>
      <c r="V113" s="48"/>
    </row>
    <row r="114" spans="1:22" ht="18.75">
      <c r="A114" s="69"/>
      <c r="D114" s="48"/>
      <c r="E114" s="48"/>
      <c r="F114" s="48"/>
      <c r="H114" s="34"/>
      <c r="I114" s="34"/>
      <c r="K114" s="35"/>
      <c r="L114" s="48"/>
      <c r="M114" s="72"/>
      <c r="N114" s="48"/>
      <c r="O114" s="48"/>
      <c r="P114" s="48"/>
      <c r="Q114" s="48"/>
      <c r="R114" s="48"/>
      <c r="S114" s="48"/>
      <c r="T114" s="48"/>
      <c r="U114" s="48"/>
      <c r="V114" s="76"/>
    </row>
    <row r="115" spans="1:22" ht="18.75">
      <c r="A115" s="69"/>
      <c r="D115" s="48"/>
      <c r="E115" s="48"/>
      <c r="F115" s="48"/>
      <c r="H115" s="34"/>
      <c r="I115" s="34"/>
      <c r="K115" s="35"/>
      <c r="L115" s="48"/>
      <c r="V115" s="48"/>
    </row>
    <row r="116" spans="1:22" ht="18.75">
      <c r="A116" s="69"/>
      <c r="D116" s="48"/>
      <c r="E116" s="48"/>
      <c r="F116" s="48"/>
      <c r="H116" s="34"/>
      <c r="I116" s="34"/>
      <c r="K116" s="35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</row>
    <row r="117" spans="1:22" ht="18.75">
      <c r="A117" s="69"/>
      <c r="D117" s="48"/>
      <c r="E117" s="48"/>
      <c r="F117" s="48"/>
      <c r="H117" s="34"/>
      <c r="I117" s="34"/>
      <c r="K117" s="35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</row>
    <row r="118" spans="1:12" ht="18.75">
      <c r="A118" s="69"/>
      <c r="D118" s="48"/>
      <c r="E118" s="48"/>
      <c r="F118" s="48"/>
      <c r="H118" s="34"/>
      <c r="I118" s="34"/>
      <c r="K118" s="35"/>
      <c r="L118" s="48"/>
    </row>
    <row r="119" spans="1:12" ht="18.75">
      <c r="A119" s="69"/>
      <c r="D119" s="48"/>
      <c r="E119" s="48"/>
      <c r="F119" s="48"/>
      <c r="H119" s="34"/>
      <c r="I119" s="34"/>
      <c r="K119" s="35"/>
      <c r="L119" s="48"/>
    </row>
    <row r="120" spans="1:12" ht="18.75">
      <c r="A120" s="69"/>
      <c r="D120" s="48"/>
      <c r="E120" s="48"/>
      <c r="F120" s="48"/>
      <c r="H120" s="34"/>
      <c r="I120" s="34"/>
      <c r="K120" s="35"/>
      <c r="L120" s="48"/>
    </row>
    <row r="121" spans="1:12" ht="18.75">
      <c r="A121" s="69"/>
      <c r="D121" s="48"/>
      <c r="E121" s="48"/>
      <c r="F121" s="48"/>
      <c r="H121" s="34"/>
      <c r="I121" s="34"/>
      <c r="K121" s="35"/>
      <c r="L121" s="48"/>
    </row>
    <row r="122" spans="1:21" ht="18.75">
      <c r="A122" s="69"/>
      <c r="D122" s="48"/>
      <c r="E122" s="48"/>
      <c r="F122" s="48"/>
      <c r="H122" s="34"/>
      <c r="I122" s="34"/>
      <c r="K122" s="35"/>
      <c r="L122" s="48"/>
      <c r="M122" s="2"/>
      <c r="N122" s="58"/>
      <c r="O122" s="1"/>
      <c r="P122" s="1"/>
      <c r="Q122" s="1"/>
      <c r="R122" s="54"/>
      <c r="S122" s="12"/>
      <c r="T122" s="4"/>
      <c r="U122" s="53"/>
    </row>
    <row r="123" spans="12:21" ht="18.75">
      <c r="L123" s="48"/>
      <c r="M123" s="2"/>
      <c r="N123" s="58"/>
      <c r="O123" s="6"/>
      <c r="P123" s="6"/>
      <c r="Q123" s="3"/>
      <c r="R123" s="55"/>
      <c r="S123" s="6"/>
      <c r="T123" s="6"/>
      <c r="U123" s="60"/>
    </row>
    <row r="124" spans="12:21" ht="18.75">
      <c r="L124" s="48"/>
      <c r="U124" s="59"/>
    </row>
    <row r="125" spans="12:21" ht="18.75">
      <c r="L125" s="48"/>
      <c r="U125" s="59"/>
    </row>
    <row r="126" ht="18.75">
      <c r="L126" s="48"/>
    </row>
  </sheetData>
  <printOptions/>
  <pageMargins left="0.43" right="0.393700787401575" top="0.96" bottom="0.4" header="0.196850393700787" footer="0.275590551181102"/>
  <pageSetup horizontalDpi="180" verticalDpi="180" orientation="portrait" paperSize="9" scale="85" r:id="rId1"/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holding berhad</dc:creator>
  <cp:keywords/>
  <dc:description/>
  <cp:lastModifiedBy>glfb</cp:lastModifiedBy>
  <cp:lastPrinted>2002-11-28T09:40:07Z</cp:lastPrinted>
  <dcterms:created xsi:type="dcterms:W3CDTF">1998-03-27T14:51:46Z</dcterms:created>
  <dcterms:modified xsi:type="dcterms:W3CDTF">2002-11-28T09:42:20Z</dcterms:modified>
  <cp:category/>
  <cp:version/>
  <cp:contentType/>
  <cp:contentStatus/>
</cp:coreProperties>
</file>